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120" yWindow="440" windowWidth="38260" windowHeight="19840"/>
  </bookViews>
  <sheets>
    <sheet name="Criteria Ranking" sheetId="3" r:id="rId1"/>
    <sheet name="Prioritization Matrix" sheetId="2" r:id="rId2"/>
    <sheet name="Priority Bubble Chart" sheetId="4" r:id="rId3"/>
  </sheets>
  <definedNames>
    <definedName name="Clas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N45" i="2" l="1"/>
  <c r="L3" i="3"/>
  <c r="B4" i="3"/>
  <c r="L4" i="3"/>
  <c r="B5" i="3"/>
  <c r="C5" i="3"/>
  <c r="L5" i="3"/>
  <c r="B6" i="3"/>
  <c r="C6" i="3"/>
  <c r="D6" i="3"/>
  <c r="L6" i="3"/>
  <c r="B7" i="3"/>
  <c r="C7" i="3"/>
  <c r="D7" i="3"/>
  <c r="E7" i="3"/>
  <c r="L7" i="3"/>
  <c r="B8" i="3"/>
  <c r="C8" i="3"/>
  <c r="D8" i="3"/>
  <c r="E8" i="3"/>
  <c r="F8" i="3"/>
  <c r="L8" i="3"/>
  <c r="B9" i="3"/>
  <c r="C9" i="3"/>
  <c r="D9" i="3"/>
  <c r="E9" i="3"/>
  <c r="F9" i="3"/>
  <c r="G9" i="3"/>
  <c r="L9" i="3"/>
  <c r="B10" i="3"/>
  <c r="C10" i="3"/>
  <c r="D10" i="3"/>
  <c r="E10" i="3"/>
  <c r="F10" i="3"/>
  <c r="G10" i="3"/>
  <c r="H10" i="3"/>
  <c r="L10" i="3"/>
  <c r="B11" i="3"/>
  <c r="C11" i="3"/>
  <c r="D11" i="3"/>
  <c r="E11" i="3"/>
  <c r="F11" i="3"/>
  <c r="G11" i="3"/>
  <c r="H11" i="3"/>
  <c r="I11" i="3"/>
  <c r="L11" i="3"/>
  <c r="B12" i="3"/>
  <c r="C12" i="3"/>
  <c r="D12" i="3"/>
  <c r="E12" i="3"/>
  <c r="F12" i="3"/>
  <c r="G12" i="3"/>
  <c r="H12" i="3"/>
  <c r="I12" i="3"/>
  <c r="J12" i="3"/>
  <c r="L12" i="3"/>
  <c r="M9" i="3"/>
  <c r="J6" i="2"/>
  <c r="M10" i="3"/>
  <c r="K6" i="2"/>
  <c r="M11" i="3"/>
  <c r="L6" i="2"/>
  <c r="M12" i="3"/>
  <c r="M6" i="2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B20" i="4"/>
  <c r="D20" i="4"/>
  <c r="B16" i="4"/>
  <c r="D16" i="4"/>
  <c r="B27" i="4"/>
  <c r="D27" i="4"/>
  <c r="B26" i="4"/>
  <c r="D26" i="4"/>
  <c r="B25" i="4"/>
  <c r="D25" i="4"/>
  <c r="B24" i="4"/>
  <c r="D24" i="4"/>
  <c r="B23" i="4"/>
  <c r="D23" i="4"/>
  <c r="B22" i="4"/>
  <c r="D22" i="4"/>
  <c r="B21" i="4"/>
  <c r="D21" i="4"/>
  <c r="B19" i="4"/>
  <c r="D19" i="4"/>
  <c r="B18" i="4"/>
  <c r="D18" i="4"/>
  <c r="B17" i="4"/>
  <c r="D17" i="4"/>
  <c r="B15" i="4"/>
  <c r="D15" i="4"/>
  <c r="B14" i="4"/>
  <c r="D14" i="4"/>
  <c r="B13" i="4"/>
  <c r="D13" i="4"/>
  <c r="B12" i="4"/>
  <c r="D12" i="4"/>
  <c r="B11" i="4"/>
  <c r="D11" i="4"/>
  <c r="B10" i="4"/>
  <c r="D10" i="4"/>
  <c r="B9" i="4"/>
  <c r="D9" i="4"/>
  <c r="B8" i="4"/>
  <c r="D8" i="4"/>
  <c r="F27" i="4"/>
  <c r="F25" i="4"/>
  <c r="F23" i="4"/>
  <c r="F21" i="4"/>
  <c r="F19" i="4"/>
  <c r="F17" i="4"/>
  <c r="F15" i="4"/>
  <c r="F13" i="4"/>
  <c r="F11" i="4"/>
  <c r="F9" i="4"/>
  <c r="I1" i="3"/>
  <c r="K5" i="2"/>
  <c r="J1" i="3"/>
  <c r="L5" i="2"/>
  <c r="K1" i="3"/>
  <c r="M5" i="2"/>
  <c r="H1" i="3"/>
  <c r="J5" i="2"/>
  <c r="F1" i="3"/>
  <c r="H5" i="2"/>
  <c r="G1" i="3"/>
  <c r="I5" i="2"/>
  <c r="B1" i="3"/>
  <c r="D5" i="2"/>
  <c r="C1" i="3"/>
  <c r="E5" i="2"/>
  <c r="D1" i="3"/>
  <c r="F5" i="2"/>
  <c r="E1" i="3"/>
  <c r="G5" i="2"/>
  <c r="M3" i="3"/>
  <c r="M4" i="3"/>
  <c r="E6" i="2"/>
  <c r="M8" i="3"/>
  <c r="I6" i="2"/>
  <c r="M7" i="3"/>
  <c r="H6" i="2"/>
  <c r="M5" i="3"/>
  <c r="F6" i="2"/>
  <c r="M6" i="3"/>
  <c r="G6" i="2"/>
  <c r="F8" i="4"/>
  <c r="F10" i="4"/>
  <c r="F12" i="4"/>
  <c r="F14" i="4"/>
  <c r="F16" i="4"/>
  <c r="F18" i="4"/>
  <c r="F20" i="4"/>
  <c r="F22" i="4"/>
  <c r="F24" i="4"/>
  <c r="F26" i="4"/>
  <c r="M13" i="3"/>
  <c r="D6" i="2"/>
  <c r="N46" i="2"/>
  <c r="N6" i="2"/>
  <c r="N10" i="2"/>
  <c r="N14" i="2"/>
  <c r="N18" i="2"/>
  <c r="N22" i="2"/>
  <c r="N26" i="2"/>
  <c r="N30" i="2"/>
  <c r="N34" i="2"/>
  <c r="N38" i="2"/>
  <c r="N42" i="2"/>
  <c r="N44" i="2"/>
  <c r="N36" i="2"/>
  <c r="N28" i="2"/>
  <c r="N20" i="2"/>
  <c r="N12" i="2"/>
  <c r="N40" i="2"/>
  <c r="N32" i="2"/>
  <c r="N24" i="2"/>
  <c r="N16" i="2"/>
  <c r="N8" i="2"/>
  <c r="O31" i="2"/>
  <c r="S31" i="2"/>
  <c r="E20" i="4"/>
  <c r="R31" i="2"/>
  <c r="O7" i="2"/>
  <c r="S7" i="2"/>
  <c r="E8" i="4"/>
  <c r="R7" i="2"/>
  <c r="Q1" i="2"/>
  <c r="O23" i="2"/>
  <c r="S23" i="2"/>
  <c r="E16" i="4"/>
  <c r="R23" i="2"/>
  <c r="O39" i="2"/>
  <c r="S39" i="2"/>
  <c r="E24" i="4"/>
  <c r="R39" i="2"/>
  <c r="O19" i="2"/>
  <c r="S19" i="2"/>
  <c r="E14" i="4"/>
  <c r="R19" i="2"/>
  <c r="O35" i="2"/>
  <c r="S35" i="2"/>
  <c r="E22" i="4"/>
  <c r="R35" i="2"/>
  <c r="R41" i="2"/>
  <c r="O41" i="2"/>
  <c r="S41" i="2"/>
  <c r="E25" i="4"/>
  <c r="R33" i="2"/>
  <c r="O33" i="2"/>
  <c r="S33" i="2"/>
  <c r="E21" i="4"/>
  <c r="R25" i="2"/>
  <c r="O25" i="2"/>
  <c r="S25" i="2"/>
  <c r="E17" i="4"/>
  <c r="R17" i="2"/>
  <c r="O17" i="2"/>
  <c r="S17" i="2"/>
  <c r="E13" i="4"/>
  <c r="R9" i="2"/>
  <c r="Q2" i="2"/>
  <c r="O9" i="2"/>
  <c r="S9" i="2"/>
  <c r="E9" i="4"/>
  <c r="R45" i="2"/>
  <c r="O45" i="2"/>
  <c r="S45" i="2"/>
  <c r="E27" i="4"/>
  <c r="O15" i="2"/>
  <c r="S15" i="2"/>
  <c r="E12" i="4"/>
  <c r="R15" i="2"/>
  <c r="O11" i="2"/>
  <c r="S11" i="2"/>
  <c r="E10" i="4"/>
  <c r="R11" i="2"/>
  <c r="Q3" i="2"/>
  <c r="O27" i="2"/>
  <c r="S27" i="2"/>
  <c r="E18" i="4"/>
  <c r="R27" i="2"/>
  <c r="O43" i="2"/>
  <c r="S43" i="2"/>
  <c r="E26" i="4"/>
  <c r="R43" i="2"/>
  <c r="R37" i="2"/>
  <c r="O37" i="2"/>
  <c r="S37" i="2"/>
  <c r="E23" i="4"/>
  <c r="R29" i="2"/>
  <c r="O29" i="2"/>
  <c r="S29" i="2"/>
  <c r="E19" i="4"/>
  <c r="R21" i="2"/>
  <c r="O21" i="2"/>
  <c r="S21" i="2"/>
  <c r="E15" i="4"/>
  <c r="R13" i="2"/>
  <c r="O13" i="2"/>
  <c r="S13" i="2"/>
  <c r="E11" i="4"/>
</calcChain>
</file>

<file path=xl/comments1.xml><?xml version="1.0" encoding="utf-8"?>
<comments xmlns="http://schemas.openxmlformats.org/spreadsheetml/2006/main">
  <authors>
    <author>Nicholas Karavolos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Nicholas Karavolos:</t>
        </r>
        <r>
          <rPr>
            <sz val="8"/>
            <color indexed="81"/>
            <rFont val="Tahoma"/>
            <family val="2"/>
          </rPr>
          <t xml:space="preserve">
Link to C&amp;E Priority Matrix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Nicholas Karavolos:</t>
        </r>
        <r>
          <rPr>
            <sz val="8"/>
            <color indexed="81"/>
            <rFont val="Tahoma"/>
            <family val="2"/>
          </rPr>
          <t xml:space="preserve">
Set in terms of quality and availability of data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Nicholas Karavolos:</t>
        </r>
        <r>
          <rPr>
            <sz val="8"/>
            <color indexed="81"/>
            <rFont val="Tahoma"/>
            <family val="2"/>
          </rPr>
          <t xml:space="preserve">
In this chart, Benefit = Priority Rank from the C&amp;E Matrix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Nicholas Karavolos:</t>
        </r>
        <r>
          <rPr>
            <sz val="8"/>
            <color indexed="81"/>
            <rFont val="Tahoma"/>
            <family val="2"/>
          </rPr>
          <t xml:space="preserve">
Measured on a spectrum of solution known vs. unknown</t>
        </r>
      </text>
    </comment>
    <comment ref="AA11" authorId="0">
      <text>
        <r>
          <rPr>
            <b/>
            <sz val="8"/>
            <color indexed="81"/>
            <rFont val="Tahoma"/>
            <family val="2"/>
          </rPr>
          <t>Nicholas Karavolos:</t>
        </r>
        <r>
          <rPr>
            <sz val="8"/>
            <color indexed="81"/>
            <rFont val="Tahoma"/>
            <family val="2"/>
          </rPr>
          <t xml:space="preserve">
Do not include the time before savings begin to flow.</t>
        </r>
      </text>
    </comment>
  </commentList>
</comments>
</file>

<file path=xl/sharedStrings.xml><?xml version="1.0" encoding="utf-8"?>
<sst xmlns="http://schemas.openxmlformats.org/spreadsheetml/2006/main" count="116" uniqueCount="72">
  <si>
    <t>Raw Score</t>
  </si>
  <si>
    <t>Attribute Criteria Weight</t>
  </si>
  <si>
    <t>Priority</t>
  </si>
  <si>
    <t>Evaluation Criterion 1</t>
  </si>
  <si>
    <t>Evaluation Criterion 2</t>
  </si>
  <si>
    <t>Evaluation Criterion 3</t>
  </si>
  <si>
    <t>Evaluation Criterion 4</t>
  </si>
  <si>
    <t>Evaluation Criterion 5</t>
  </si>
  <si>
    <t>Evaluation Criterion 6</t>
  </si>
  <si>
    <t>Evaluation Criterion 7</t>
  </si>
  <si>
    <t>Evaluation Criterion 8</t>
  </si>
  <si>
    <t>Evaluation Criterion 9</t>
  </si>
  <si>
    <t>Evaluation Criterion 10</t>
  </si>
  <si>
    <t>9 (Best)</t>
  </si>
  <si>
    <t>3 (OK)</t>
  </si>
  <si>
    <t>1 (Poor)</t>
  </si>
  <si>
    <t>20 Item Limit</t>
  </si>
  <si>
    <t>ACTION ITEM</t>
  </si>
  <si>
    <t>CODE</t>
  </si>
  <si>
    <t>DATA</t>
  </si>
  <si>
    <t>RAW SCORE</t>
  </si>
  <si>
    <t>A</t>
  </si>
  <si>
    <t>"We have no data systems."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</si>
  <si>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</si>
  <si>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</si>
  <si>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</si>
  <si>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</si>
  <si>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</si>
  <si>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</si>
  <si>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</si>
  <si>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</si>
  <si>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</si>
  <si>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</si>
  <si>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</si>
  <si>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</si>
  <si>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</si>
  <si>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</si>
  <si>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</si>
  <si>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</si>
  <si>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</si>
  <si>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</si>
  <si>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</si>
  <si>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Data Availability</t>
  </si>
  <si>
    <t>From Other Spreadsheet</t>
  </si>
  <si>
    <t>Category Weight</t>
  </si>
  <si>
    <t>Total &amp; Weighted
Project Scores</t>
  </si>
  <si>
    <t>Percent of Total Criteria</t>
  </si>
  <si>
    <t xml:space="preserve">  Attribute in white column is extremely more important than the attribute in green column</t>
  </si>
  <si>
    <t xml:space="preserve">  Attribute in white column is slightly more important than the attribute in green column</t>
  </si>
  <si>
    <t xml:space="preserve">  Attributes are equal in importance</t>
  </si>
  <si>
    <t xml:space="preserve">  Attribute in white column is slightly less important than the attribute in green column</t>
  </si>
  <si>
    <t xml:space="preserve">  Attribute in white column is extremely less important than the attribute in green column</t>
  </si>
  <si>
    <t>SCORING</t>
  </si>
  <si>
    <t>EVALUATION CRITERIA</t>
  </si>
  <si>
    <t>OPTION / PROJECT</t>
  </si>
  <si>
    <t>SCORING PARAMETER</t>
  </si>
  <si>
    <t>"We have mostly attribute data."</t>
  </si>
  <si>
    <t>"We have mostly continuous data."</t>
  </si>
  <si>
    <t>Solution Known (Nike, or Workout)</t>
  </si>
  <si>
    <t>Solution Known (SCORE, Lean &amp; GB)</t>
  </si>
  <si>
    <t>Solution Unknown (Six Sigma BB, DFSS)</t>
  </si>
  <si>
    <t>Use Project Type for Bubbles</t>
  </si>
  <si>
    <t>Vertical Axis</t>
  </si>
  <si>
    <t>Bubble Size</t>
  </si>
  <si>
    <t>5-15-25 Scale</t>
  </si>
  <si>
    <t>5-25-50 Scale</t>
  </si>
  <si>
    <t>^5 Scale</t>
  </si>
  <si>
    <t>Project Complexity</t>
  </si>
  <si>
    <t>COMPLEXITY</t>
  </si>
  <si>
    <t>© Lean Methods Group. You may freely modify, distribute and/or reproduce this only if Lean Methods Group's logo is not altered or removed.</t>
  </si>
  <si>
    <r>
      <t xml:space="preserve">BENEFIT </t>
    </r>
    <r>
      <rPr>
        <i/>
        <sz val="6"/>
        <color indexed="9"/>
        <rFont val="Calibri"/>
        <scheme val="minor"/>
      </rPr>
      <t>(Rev. Order)</t>
    </r>
  </si>
  <si>
    <t>Horizontal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</si>
</sst>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scheme val="minor"/>
    </font>
    <font>
      <sz val="10"/>
      <color indexed="9"/>
      <name val="Calibri"/>
      <scheme val="minor"/>
    </font>
    <font>
      <sz val="8"/>
      <name val="Calibri"/>
      <scheme val="minor"/>
    </font>
    <font>
      <i/>
      <sz val="8"/>
      <color indexed="12"/>
      <name val="Calibri"/>
      <scheme val="minor"/>
    </font>
    <font>
      <sz val="9"/>
      <name val="Calibri"/>
      <scheme val="minor"/>
    </font>
    <font>
      <sz val="24"/>
      <color indexed="9"/>
      <name val="Calibri"/>
      <scheme val="minor"/>
    </font>
    <font>
      <sz val="14"/>
      <color indexed="9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sz val="14"/>
      <name val="Calibri"/>
      <scheme val="minor"/>
    </font>
    <font>
      <sz val="10"/>
      <color indexed="10"/>
      <name val="Calibri"/>
      <scheme val="minor"/>
    </font>
    <font>
      <sz val="24"/>
      <name val="Calibri"/>
      <scheme val="minor"/>
    </font>
    <font>
      <b/>
      <sz val="24"/>
      <name val="Calibri"/>
      <scheme val="minor"/>
    </font>
    <font>
      <b/>
      <sz val="16"/>
      <color indexed="12"/>
      <name val="Calibri"/>
      <scheme val="minor"/>
    </font>
    <font>
      <i/>
      <sz val="6"/>
      <color indexed="12"/>
      <name val="Calibri"/>
      <scheme val="minor"/>
    </font>
    <font>
      <i/>
      <sz val="6"/>
      <color indexed="9"/>
      <name val="Calibri"/>
      <scheme val="minor"/>
    </font>
    <font>
      <sz val="8"/>
      <color indexed="9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4" fillId="0" borderId="0" xfId="0" applyFont="1" applyAlignment="1">
      <alignment horizontal="right"/>
    </xf>
    <xf numFmtId="0" fontId="8" fillId="2" borderId="0" xfId="0" applyFont="1" applyFill="1" applyBorder="1"/>
    <xf numFmtId="0" fontId="8" fillId="2" borderId="0" xfId="0" applyFont="1" applyFill="1"/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vertical="center"/>
      <protection locked="0"/>
    </xf>
    <xf numFmtId="164" fontId="10" fillId="7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 applyProtection="1">
      <alignment horizontal="center" vertical="center"/>
      <protection locked="0"/>
    </xf>
    <xf numFmtId="2" fontId="8" fillId="5" borderId="1" xfId="0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</xf>
    <xf numFmtId="165" fontId="11" fillId="2" borderId="0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12" fillId="2" borderId="0" xfId="0" applyFont="1" applyFill="1"/>
    <xf numFmtId="0" fontId="14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/>
    <xf numFmtId="2" fontId="9" fillId="0" borderId="0" xfId="0" applyNumberFormat="1" applyFont="1" applyAlignment="1">
      <alignment horizontal="right"/>
    </xf>
    <xf numFmtId="16" fontId="15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center"/>
    </xf>
    <xf numFmtId="0" fontId="14" fillId="4" borderId="2" xfId="0" applyFont="1" applyFill="1" applyBorder="1" applyAlignment="1" applyProtection="1">
      <alignment horizontal="center" vertical="center" textRotation="90" wrapText="1"/>
    </xf>
    <xf numFmtId="0" fontId="14" fillId="4" borderId="1" xfId="0" applyFont="1" applyFill="1" applyBorder="1" applyAlignment="1" applyProtection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5" fontId="17" fillId="5" borderId="5" xfId="1" applyNumberFormat="1" applyFont="1" applyFill="1" applyBorder="1" applyAlignment="1" applyProtection="1">
      <alignment horizontal="center" vertical="center"/>
    </xf>
    <xf numFmtId="165" fontId="17" fillId="5" borderId="3" xfId="1" applyNumberFormat="1" applyFont="1" applyFill="1" applyBorder="1" applyAlignment="1" applyProtection="1">
      <alignment horizontal="center" vertical="center"/>
    </xf>
    <xf numFmtId="165" fontId="17" fillId="5" borderId="4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vertical="center"/>
    </xf>
    <xf numFmtId="2" fontId="21" fillId="5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38" fontId="8" fillId="5" borderId="1" xfId="0" applyNumberFormat="1" applyFont="1" applyFill="1" applyBorder="1" applyAlignment="1">
      <alignment horizontal="center" vertical="center"/>
    </xf>
    <xf numFmtId="38" fontId="10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/>
    </xf>
    <xf numFmtId="2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" fontId="20" fillId="6" borderId="7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9" fontId="18" fillId="5" borderId="1" xfId="1" applyFont="1" applyFill="1" applyBorder="1" applyAlignment="1" applyProtection="1">
      <alignment horizontal="lef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C&amp;E Matrix Benefits / Effort / Risk Bubble Chart</a:t>
            </a:r>
          </a:p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u="none" strike="noStrike" baseline="0">
                <a:solidFill>
                  <a:srgbClr val="0000D4"/>
                </a:solidFill>
                <a:latin typeface="Arial"/>
                <a:ea typeface="Arial"/>
                <a:cs typeface="Arial"/>
              </a:rPr>
              <a:t>(Bubble Size Reflects Project Type: Large = Six Sigma; Mid = Lean &amp; Small = Workout &amp; Nike)</a:t>
            </a:r>
          </a:p>
        </c:rich>
      </c:tx>
      <c:layout>
        <c:manualLayout>
          <c:xMode val="edge"/>
          <c:yMode val="edge"/>
          <c:x val="0.12685000527154"/>
          <c:y val="0.0073529411764705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34249798829053"/>
          <c:y val="0.0941176470588235"/>
          <c:w val="0.861522643409464"/>
          <c:h val="0.783823529411765"/>
        </c:manualLayout>
      </c:layout>
      <c:bubbleChart>
        <c:varyColors val="0"/>
        <c:ser>
          <c:idx val="1"/>
          <c:order val="0"/>
          <c:tx>
            <c:strRef>
              <c:f>'Priority Bubble Chart'!$C$10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Chart'!$D$10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Chart'!$E$10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Chart'!$F$10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1"/>
          <c:tx>
            <c:strRef>
              <c:f>'Priority Bubble Chart'!$C$12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Chart'!$D$12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Chart'!$E$12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Chart'!$F$12</c:f>
              <c:numCache>
                <c:formatCode>#,##0_);[Red]\(#,##0\)</c:formatCode>
                <c:ptCount val="1"/>
                <c:pt idx="0">
                  <c:v>50.0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3"/>
          <c:order val="2"/>
          <c:tx>
            <c:strRef>
              <c:f>'Priority Bubble Chart'!$C$14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Chart'!$D$14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Chart'!$E$14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Chart'!$F$14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6"/>
          <c:order val="3"/>
          <c:tx>
            <c:strRef>
              <c:f>'Priority Bubble Chart'!$C$20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Chart'!$D$20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Chart'!$E$20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Chart'!$F$20</c:f>
              <c:numCache>
                <c:formatCode>#,##0_);[Red]\(#,##0\)</c:formatCode>
                <c:ptCount val="1"/>
                <c:pt idx="0">
                  <c:v>50.0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7"/>
          <c:order val="4"/>
          <c:tx>
            <c:strRef>
              <c:f>'Priority Bubble Chart'!$C$22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rgbClr val="4600A5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Chart'!$D$22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Chart'!$E$22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Chart'!$F$22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8"/>
          <c:order val="5"/>
          <c:tx>
            <c:strRef>
              <c:f>'Priority Bubble Chart'!$C$24</c:f>
              <c:strCache>
                <c:ptCount val="1"/>
                <c:pt idx="0">
                  <c:v>Q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bubble3D val="1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Chart'!$D$24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xVal>
          <c:yVal>
            <c:numRef>
              <c:f>'Priority Bubble Chart'!$E$24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Chart'!$F$24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3"/>
          <c:order val="6"/>
          <c:tx>
            <c:strRef>
              <c:f>'Priority Bubble Chart'!$C$15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EA74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Chart'!$D$15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Chart'!$E$15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Chart'!$F$15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8"/>
          <c:order val="7"/>
          <c:tx>
            <c:strRef>
              <c:f>'Priority Bubble Chart'!$C$25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Chart'!$D$25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Chart'!$E$25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Chart'!$F$25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0"/>
          <c:order val="8"/>
          <c:tx>
            <c:strRef>
              <c:f>'Priority Bubble Chart'!$C$8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Chart'!$D$8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xVal>
          <c:yVal>
            <c:numRef>
              <c:f>'Priority Bubble Chart'!$E$8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Chart'!$F$8</c:f>
              <c:numCache>
                <c:formatCode>#,##0_);[Red]\(#,##0\)</c:formatCode>
                <c:ptCount val="1"/>
                <c:pt idx="0">
                  <c:v>50.0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4"/>
          <c:order val="9"/>
          <c:tx>
            <c:strRef>
              <c:f>'Priority Bubble Chart'!$C$18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Chart'!$D$18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xVal>
          <c:yVal>
            <c:numRef>
              <c:f>'Priority Bubble Chart'!$E$18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Chart'!$F$18</c:f>
              <c:numCache>
                <c:formatCode>#,##0_);[Red]\(#,##0\)</c:formatCode>
                <c:ptCount val="1"/>
                <c:pt idx="0">
                  <c:v>50.0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5"/>
          <c:order val="10"/>
          <c:tx>
            <c:strRef>
              <c:f>'Priority Bubble Chart'!$C$9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Chart'!$D$9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xVal>
          <c:yVal>
            <c:numRef>
              <c:f>'Priority Bubble Chart'!$E$9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Chart'!$F$9</c:f>
              <c:numCache>
                <c:formatCode>#,##0_);[Red]\(#,##0\)</c:formatCode>
                <c:ptCount val="1"/>
                <c:pt idx="0">
                  <c:v>50.0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9"/>
          <c:order val="11"/>
          <c:tx>
            <c:strRef>
              <c:f>'Priority Bubble Chart'!$C$19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Chart'!$D$19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Chart'!$E$19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Chart'!$F$19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0"/>
          <c:order val="12"/>
          <c:tx>
            <c:strRef>
              <c:f>'Priority Bubble Chart'!$C$13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Chart'!$D$13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Chart'!$E$13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Chart'!$F$13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1"/>
          <c:order val="13"/>
          <c:tx>
            <c:strRef>
              <c:f>'Priority Bubble Chart'!$C$23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Chart'!$D$23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Chart'!$E$23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Chart'!$F$23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2"/>
          <c:order val="14"/>
          <c:tx>
            <c:strRef>
              <c:f>'Priority Bubble Chart'!$C$16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Chart'!$D$16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Chart'!$E$16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Chart'!$F$16</c:f>
              <c:numCache>
                <c:formatCode>#,##0_);[Red]\(#,##0\)</c:formatCode>
                <c:ptCount val="1"/>
                <c:pt idx="0">
                  <c:v>50.0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4"/>
          <c:order val="15"/>
          <c:tx>
            <c:strRef>
              <c:f>'Priority Bubble Chart'!$C$26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Chart'!$D$26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Chart'!$E$26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Chart'!$F$26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5"/>
          <c:order val="16"/>
          <c:tx>
            <c:strRef>
              <c:f>'Priority Bubble Chart'!$C$17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00009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Chart'!$D$17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Chart'!$E$17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Chart'!$F$17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6"/>
          <c:order val="17"/>
          <c:tx>
            <c:strRef>
              <c:f>'Priority Bubble Chart'!$C$27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Chart'!$D$27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xVal>
          <c:yVal>
            <c:numRef>
              <c:f>'Priority Bubble Chart'!$E$27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Chart'!$F$27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7"/>
          <c:order val="18"/>
          <c:tx>
            <c:strRef>
              <c:f>'Priority Bubble Chart'!$C$11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Chart'!$D$11</c:f>
              <c:numCache>
                <c:formatCode>#,##0_);[Red]\(#,##0\)</c:formatCode>
                <c:ptCount val="1"/>
                <c:pt idx="0">
                  <c:v>1.0</c:v>
                </c:pt>
              </c:numCache>
            </c:numRef>
          </c:xVal>
          <c:yVal>
            <c:numRef>
              <c:f>'Priority Bubble Chart'!$E$11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Chart'!$F$11</c:f>
              <c:numCache>
                <c:formatCode>#,##0_);[Red]\(#,##0\)</c:formatCode>
                <c:ptCount val="1"/>
                <c:pt idx="0">
                  <c:v>20.0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9"/>
          <c:order val="19"/>
          <c:tx>
            <c:strRef>
              <c:f>'Priority Bubble Chart'!$C$21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'Priority Bubble Chart'!$D$21</c:f>
              <c:numCache>
                <c:formatCode>#,##0_);[Red]\(#,##0\)</c:formatCode>
                <c:ptCount val="1"/>
                <c:pt idx="0">
                  <c:v>31.0</c:v>
                </c:pt>
              </c:numCache>
            </c:numRef>
          </c:xVal>
          <c:yVal>
            <c:numRef>
              <c:f>'Priority Bubble Chart'!$E$21</c:f>
              <c:numCache>
                <c:formatCode>#,##0_);[Red]\(#,##0\)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'Priority Bubble Chart'!$F$21</c:f>
              <c:numCache>
                <c:formatCode>#,##0_);[Red]\(#,##0\)</c:formatCode>
                <c:ptCount val="1"/>
                <c:pt idx="0">
                  <c:v>5.0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12228976"/>
        <c:axId val="112842784"/>
      </c:bubbleChart>
      <c:valAx>
        <c:axId val="112228976"/>
        <c:scaling>
          <c:orientation val="minMax"/>
          <c:max val="35.0"/>
          <c:min val="-5.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 Availability / Quality</a:t>
                </a:r>
                <a:endParaRPr lang="en-US" sz="145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1" u="none" strike="noStrike" baseline="0">
                    <a:solidFill>
                      <a:srgbClr val="0000D4"/>
                    </a:solidFill>
                    <a:latin typeface="Arial"/>
                    <a:ea typeface="Arial"/>
                    <a:cs typeface="Arial"/>
                  </a:rPr>
                  <a:t>No Data                                                                                              Attribute Data                                Continuous Data</a:t>
                </a:r>
              </a:p>
            </c:rich>
          </c:tx>
          <c:layout>
            <c:manualLayout>
              <c:xMode val="edge"/>
              <c:yMode val="edge"/>
              <c:x val="0.103594080338266"/>
              <c:y val="0.88235294117647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2842784"/>
        <c:crossesAt val="1.0"/>
        <c:crossBetween val="midCat"/>
        <c:majorUnit val="20.0"/>
        <c:minorUnit val="10.0"/>
      </c:valAx>
      <c:valAx>
        <c:axId val="112842784"/>
        <c:scaling>
          <c:logBase val="10.0"/>
          <c:orientation val="minMax"/>
          <c:max val="1.0E7"/>
          <c:min val="1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Priority / Benefit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1" u="none" strike="noStrike" baseline="0">
                    <a:solidFill>
                      <a:srgbClr val="0000D4"/>
                    </a:solidFill>
                    <a:latin typeface="Arial"/>
                    <a:ea typeface="Arial"/>
                    <a:cs typeface="Arial"/>
                  </a:rPr>
                  <a:t>Small Benefit                                                              Large Benefit</a:t>
                </a:r>
              </a:p>
            </c:rich>
          </c:tx>
          <c:layout>
            <c:manualLayout>
              <c:xMode val="edge"/>
              <c:yMode val="edge"/>
              <c:x val="0.00528541226215645"/>
              <c:y val="0.17647058823529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2228976"/>
        <c:crossesAt val="-5.0"/>
        <c:crossBetween val="midCat"/>
        <c:majorUnit val="1.0E7"/>
        <c:minorUnit val="10.0"/>
      </c:valAx>
      <c:spPr>
        <a:solidFill>
          <a:srgbClr val="FFF58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654972296399"/>
          <c:y val="0.949149756639906"/>
          <c:w val="0.78020191237486"/>
          <c:h val="0.0469682353801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358366</xdr:colOff>
      <xdr:row>0</xdr:row>
      <xdr:rowOff>584200</xdr:rowOff>
    </xdr:from>
    <xdr:to>
      <xdr:col>0</xdr:col>
      <xdr:colOff>1927633</xdr:colOff>
      <xdr:row>0</xdr:row>
      <xdr:rowOff>1244600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8366" y="584200"/>
          <a:ext cx="1569267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651787</xdr:colOff>
      <xdr:row>0</xdr:row>
      <xdr:rowOff>457200</xdr:rowOff>
    </xdr:from>
    <xdr:to>
      <xdr:col>16</xdr:col>
      <xdr:colOff>580112</xdr:colOff>
      <xdr:row>2</xdr:row>
      <xdr:rowOff>63500</xdr:rowOff>
    </xdr:to>
    <xdr:pic>
      <xdr:nvPicPr>
        <xdr:cNvPr id="3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94454" y="457200"/>
          <a:ext cx="15793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1728834</xdr:colOff>
      <xdr:row>48</xdr:row>
      <xdr:rowOff>114300</xdr:rowOff>
    </xdr:from>
    <xdr:to>
      <xdr:col>0</xdr:col>
      <xdr:colOff>2563765</xdr:colOff>
      <xdr:row>50</xdr:row>
      <xdr:rowOff>127000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8834" y="12623800"/>
          <a:ext cx="834931" cy="3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342900</xdr:colOff>
      <xdr:row>0</xdr:row>
      <xdr:rowOff>76200</xdr:rowOff>
    </xdr:from>
    <xdr:to>
      <xdr:col>20</xdr:col>
      <xdr:colOff>228600</xdr:colOff>
      <xdr:row>22</xdr:row>
      <xdr:rowOff>12700</xdr:rowOff>
    </xdr:to>
    <xdr:graphicFrame macro="">
      <xdr:nvGraphicFramePr>
        <xdr:cNvPr id="1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14</xdr:row>
      <xdr:rowOff>0</xdr:rowOff>
    </xdr:from>
    <xdr:to>
      <xdr:col>19</xdr:col>
      <xdr:colOff>165100</xdr:colOff>
      <xdr:row>14</xdr:row>
      <xdr:rowOff>0</xdr:rowOff>
    </xdr:to>
    <xdr:sp macro="" textlink="">
      <xdr:nvSpPr>
        <xdr:cNvPr id="1078" name="Line 25"/>
        <xdr:cNvSpPr>
          <a:spLocks noChangeShapeType="1"/>
        </xdr:cNvSpPr>
      </xdr:nvSpPr>
      <xdr:spPr bwMode="auto">
        <a:xfrm>
          <a:off x="6527800" y="3733800"/>
          <a:ext cx="8623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13</xdr:col>
      <xdr:colOff>558800</xdr:colOff>
      <xdr:row>4</xdr:row>
      <xdr:rowOff>0</xdr:rowOff>
    </xdr:from>
    <xdr:to>
      <xdr:col>13</xdr:col>
      <xdr:colOff>558800</xdr:colOff>
      <xdr:row>19</xdr:row>
      <xdr:rowOff>266700</xdr:rowOff>
    </xdr:to>
    <xdr:sp macro="" textlink="">
      <xdr:nvSpPr>
        <xdr:cNvPr id="1079" name="Line 29"/>
        <xdr:cNvSpPr>
          <a:spLocks noChangeShapeType="1"/>
        </xdr:cNvSpPr>
      </xdr:nvSpPr>
      <xdr:spPr bwMode="auto">
        <a:xfrm flipV="1">
          <a:off x="10820400" y="711200"/>
          <a:ext cx="0" cy="5080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17</xdr:col>
      <xdr:colOff>212725</xdr:colOff>
      <xdr:row>18</xdr:row>
      <xdr:rowOff>228600</xdr:rowOff>
    </xdr:from>
    <xdr:to>
      <xdr:col>18</xdr:col>
      <xdr:colOff>444413</xdr:colOff>
      <xdr:row>19</xdr:row>
      <xdr:rowOff>184638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2353925" y="5391150"/>
          <a:ext cx="866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spAutoFit/>
        </a:bodyPr>
        <a:lstStyle/>
        <a:p>
          <a:pPr algn="r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Filler or Enabler</a:t>
          </a:r>
        </a:p>
        <a:p>
          <a:pPr algn="r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Projects</a:t>
          </a:r>
        </a:p>
      </xdr:txBody>
    </xdr:sp>
    <xdr:clientData/>
  </xdr:twoCellAnchor>
  <xdr:twoCellAnchor editAs="absolute">
    <xdr:from>
      <xdr:col>7</xdr:col>
      <xdr:colOff>342900</xdr:colOff>
      <xdr:row>4</xdr:row>
      <xdr:rowOff>34925</xdr:rowOff>
    </xdr:from>
    <xdr:to>
      <xdr:col>9</xdr:col>
      <xdr:colOff>101600</xdr:colOff>
      <xdr:row>6</xdr:row>
      <xdr:rowOff>282443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5781675" y="733425"/>
          <a:ext cx="1066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Future Opportunities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Establish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Measurement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Systems</a:t>
          </a:r>
        </a:p>
      </xdr:txBody>
    </xdr:sp>
    <xdr:clientData/>
  </xdr:twoCellAnchor>
  <xdr:twoCellAnchor>
    <xdr:from>
      <xdr:col>16</xdr:col>
      <xdr:colOff>25400</xdr:colOff>
      <xdr:row>6</xdr:row>
      <xdr:rowOff>203200</xdr:rowOff>
    </xdr:from>
    <xdr:to>
      <xdr:col>19</xdr:col>
      <xdr:colOff>152400</xdr:colOff>
      <xdr:row>14</xdr:row>
      <xdr:rowOff>0</xdr:rowOff>
    </xdr:to>
    <xdr:sp macro="" textlink="">
      <xdr:nvSpPr>
        <xdr:cNvPr id="1082" name="Rectangle 35"/>
        <xdr:cNvSpPr>
          <a:spLocks noChangeArrowheads="1"/>
        </xdr:cNvSpPr>
      </xdr:nvSpPr>
      <xdr:spPr bwMode="auto">
        <a:xfrm>
          <a:off x="12992100" y="1193800"/>
          <a:ext cx="2146300" cy="2540000"/>
        </a:xfrm>
        <a:prstGeom prst="rect">
          <a:avLst/>
        </a:prstGeom>
        <a:solidFill>
          <a:srgbClr val="00FF00">
            <a:alpha val="2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304800</xdr:colOff>
      <xdr:row>14</xdr:row>
      <xdr:rowOff>0</xdr:rowOff>
    </xdr:from>
    <xdr:to>
      <xdr:col>13</xdr:col>
      <xdr:colOff>546100</xdr:colOff>
      <xdr:row>21</xdr:row>
      <xdr:rowOff>139700</xdr:rowOff>
    </xdr:to>
    <xdr:sp macro="" textlink="">
      <xdr:nvSpPr>
        <xdr:cNvPr id="1083" name="Rectangle 37"/>
        <xdr:cNvSpPr>
          <a:spLocks noChangeArrowheads="1"/>
        </xdr:cNvSpPr>
      </xdr:nvSpPr>
      <xdr:spPr bwMode="auto">
        <a:xfrm>
          <a:off x="6527800" y="3733800"/>
          <a:ext cx="4279900" cy="2540000"/>
        </a:xfrm>
        <a:prstGeom prst="rect">
          <a:avLst/>
        </a:prstGeom>
        <a:solidFill>
          <a:srgbClr val="FF0000">
            <a:alpha val="1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558800</xdr:colOff>
      <xdr:row>6</xdr:row>
      <xdr:rowOff>203200</xdr:rowOff>
    </xdr:from>
    <xdr:to>
      <xdr:col>16</xdr:col>
      <xdr:colOff>25400</xdr:colOff>
      <xdr:row>14</xdr:row>
      <xdr:rowOff>0</xdr:rowOff>
    </xdr:to>
    <xdr:sp macro="" textlink="">
      <xdr:nvSpPr>
        <xdr:cNvPr id="1084" name="Rectangle 38"/>
        <xdr:cNvSpPr>
          <a:spLocks noChangeArrowheads="1"/>
        </xdr:cNvSpPr>
      </xdr:nvSpPr>
      <xdr:spPr bwMode="auto">
        <a:xfrm>
          <a:off x="10820400" y="1193800"/>
          <a:ext cx="2171700" cy="2540000"/>
        </a:xfrm>
        <a:prstGeom prst="rect">
          <a:avLst/>
        </a:prstGeom>
        <a:solidFill>
          <a:srgbClr val="00FF00">
            <a:alpha val="1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14</xdr:col>
      <xdr:colOff>400050</xdr:colOff>
      <xdr:row>4</xdr:row>
      <xdr:rowOff>44450</xdr:rowOff>
    </xdr:from>
    <xdr:to>
      <xdr:col>15</xdr:col>
      <xdr:colOff>151990</xdr:colOff>
      <xdr:row>5</xdr:row>
      <xdr:rowOff>37646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0106025" y="742950"/>
          <a:ext cx="1019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Good Opportunities</a:t>
          </a:r>
        </a:p>
      </xdr:txBody>
    </xdr:sp>
    <xdr:clientData/>
  </xdr:twoCellAnchor>
  <xdr:twoCellAnchor editAs="absolute">
    <xdr:from>
      <xdr:col>17</xdr:col>
      <xdr:colOff>95250</xdr:colOff>
      <xdr:row>4</xdr:row>
      <xdr:rowOff>44450</xdr:rowOff>
    </xdr:from>
    <xdr:to>
      <xdr:col>18</xdr:col>
      <xdr:colOff>444422</xdr:colOff>
      <xdr:row>5</xdr:row>
      <xdr:rowOff>37646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2249150" y="742950"/>
          <a:ext cx="971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Best Opportunities</a:t>
          </a:r>
        </a:p>
      </xdr:txBody>
    </xdr:sp>
    <xdr:clientData/>
  </xdr:twoCellAnchor>
  <xdr:twoCellAnchor editAs="absolute">
    <xdr:from>
      <xdr:col>7</xdr:col>
      <xdr:colOff>349250</xdr:colOff>
      <xdr:row>19</xdr:row>
      <xdr:rowOff>9525</xdr:rowOff>
    </xdr:from>
    <xdr:to>
      <xdr:col>8</xdr:col>
      <xdr:colOff>501650</xdr:colOff>
      <xdr:row>19</xdr:row>
      <xdr:rowOff>177573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5800725" y="5514975"/>
          <a:ext cx="8001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Don't Bother….</a:t>
          </a:r>
        </a:p>
      </xdr:txBody>
    </xdr:sp>
    <xdr:clientData/>
  </xdr:twoCellAnchor>
  <xdr:twoCellAnchor editAs="absolute">
    <xdr:from>
      <xdr:col>16</xdr:col>
      <xdr:colOff>25400</xdr:colOff>
      <xdr:row>4</xdr:row>
      <xdr:rowOff>0</xdr:rowOff>
    </xdr:from>
    <xdr:to>
      <xdr:col>16</xdr:col>
      <xdr:colOff>25400</xdr:colOff>
      <xdr:row>12</xdr:row>
      <xdr:rowOff>114300</xdr:rowOff>
    </xdr:to>
    <xdr:sp macro="" textlink="">
      <xdr:nvSpPr>
        <xdr:cNvPr id="1088" name="Line 39"/>
        <xdr:cNvSpPr>
          <a:spLocks noChangeShapeType="1"/>
        </xdr:cNvSpPr>
      </xdr:nvSpPr>
      <xdr:spPr bwMode="auto">
        <a:xfrm flipV="1">
          <a:off x="12992100" y="711200"/>
          <a:ext cx="0" cy="2527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222124</xdr:colOff>
      <xdr:row>28</xdr:row>
      <xdr:rowOff>152400</xdr:rowOff>
    </xdr:from>
    <xdr:to>
      <xdr:col>4</xdr:col>
      <xdr:colOff>704975</xdr:colOff>
      <xdr:row>30</xdr:row>
      <xdr:rowOff>25400</xdr:rowOff>
    </xdr:to>
    <xdr:pic>
      <xdr:nvPicPr>
        <xdr:cNvPr id="1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6424" y="8509000"/>
          <a:ext cx="482851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21"/>
  <sheetViews>
    <sheetView tabSelected="1" workbookViewId="0">
      <selection sqref="A1:A2"/>
    </sheetView>
  </sheetViews>
  <sheetFormatPr baseColWidth="10" defaultColWidth="9.1640625" defaultRowHeight="13" x14ac:dyDescent="0.15"/>
  <cols>
    <col min="1" max="1" width="31.33203125" style="6" customWidth="1"/>
    <col min="2" max="11" width="7.1640625" style="6" customWidth="1"/>
    <col min="12" max="12" width="12.33203125" style="7" customWidth="1"/>
    <col min="13" max="13" width="14.1640625" style="6" customWidth="1"/>
    <col min="14" max="16384" width="9.1640625" style="6"/>
  </cols>
  <sheetData>
    <row r="1" spans="1:13" ht="132" customHeight="1" x14ac:dyDescent="0.2">
      <c r="A1" s="55"/>
      <c r="B1" s="54" t="str">
        <f>IF(A3="","",TRANSPOSE(A3))</f>
        <v>Evaluation Criterion 1</v>
      </c>
      <c r="C1" s="54" t="str">
        <f>IF(A4="","",TRANSPOSE(A4))</f>
        <v>Evaluation Criterion 2</v>
      </c>
      <c r="D1" s="54" t="str">
        <f>IF(A5="","",TRANSPOSE(A5))</f>
        <v>Evaluation Criterion 3</v>
      </c>
      <c r="E1" s="54" t="str">
        <f>IF(A6="","",TRANSPOSE(A6))</f>
        <v>Evaluation Criterion 4</v>
      </c>
      <c r="F1" s="54" t="str">
        <f>IF(A7="","",TRANSPOSE(A7))</f>
        <v>Evaluation Criterion 5</v>
      </c>
      <c r="G1" s="54" t="str">
        <f>IF(A8="","",TRANSPOSE(A8))</f>
        <v>Evaluation Criterion 6</v>
      </c>
      <c r="H1" s="54" t="str">
        <f>IF(A9="","",TRANSPOSE(A9))</f>
        <v>Evaluation Criterion 7</v>
      </c>
      <c r="I1" s="54" t="str">
        <f>IF(A10="","",TRANSPOSE(A10))</f>
        <v>Evaluation Criterion 8</v>
      </c>
      <c r="J1" s="54" t="str">
        <f>IF(A11="","",TRANSPOSE(A11))</f>
        <v>Evaluation Criterion 9</v>
      </c>
      <c r="K1" s="54" t="str">
        <f>IF(A12="","",TRANSPOSE(A12))</f>
        <v>Evaluation Criterion 10</v>
      </c>
      <c r="L1" s="9"/>
      <c r="M1" s="10"/>
    </row>
    <row r="2" spans="1:13" ht="42.75" customHeight="1" x14ac:dyDescent="0.15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11" t="s">
        <v>1</v>
      </c>
      <c r="M2" s="12" t="s">
        <v>46</v>
      </c>
    </row>
    <row r="3" spans="1:13" ht="27" customHeight="1" x14ac:dyDescent="0.15">
      <c r="A3" s="13" t="s">
        <v>3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6">
        <f>IF(A3="","",SUM(B3:K3))</f>
        <v>0</v>
      </c>
      <c r="M3" s="17" t="e">
        <f>IF(L3="","",L3/(SUM(L$3:L$12)))</f>
        <v>#DIV/0!</v>
      </c>
    </row>
    <row r="4" spans="1:13" ht="27" customHeight="1" x14ac:dyDescent="0.15">
      <c r="A4" s="13" t="s">
        <v>4</v>
      </c>
      <c r="B4" s="18" t="str">
        <f>IF(C3="","",IF(C3&gt;1,1/C3,IF(C3=0.1,10,IF(C3=0.2,5,1))))</f>
        <v/>
      </c>
      <c r="C4" s="19"/>
      <c r="D4" s="15"/>
      <c r="E4" s="15"/>
      <c r="F4" s="15"/>
      <c r="G4" s="15"/>
      <c r="H4" s="15"/>
      <c r="I4" s="15"/>
      <c r="J4" s="15"/>
      <c r="K4" s="15"/>
      <c r="L4" s="16">
        <f t="shared" ref="L4:L12" si="0">IF(A4="","",SUM(B4:K4))</f>
        <v>0</v>
      </c>
      <c r="M4" s="17" t="e">
        <f t="shared" ref="M4:M12" si="1">IF(L4="","",L4/(SUM(L$3:L$12)))</f>
        <v>#DIV/0!</v>
      </c>
    </row>
    <row r="5" spans="1:13" ht="27" customHeight="1" x14ac:dyDescent="0.15">
      <c r="A5" s="13" t="s">
        <v>5</v>
      </c>
      <c r="B5" s="18" t="str">
        <f>IF(D3="","",IF(D3&gt;1,1/D3,IF(D3=0.1,10,IF(D3=0.2,5,1))))</f>
        <v/>
      </c>
      <c r="C5" s="20" t="str">
        <f>IF(D4="","",IF(D4&gt;1,1/D4,IF(D4=0.1,10,IF(D4=0.2,5,1))))</f>
        <v/>
      </c>
      <c r="D5" s="19"/>
      <c r="E5" s="15"/>
      <c r="F5" s="15"/>
      <c r="G5" s="15"/>
      <c r="H5" s="15"/>
      <c r="I5" s="15"/>
      <c r="J5" s="15"/>
      <c r="K5" s="15"/>
      <c r="L5" s="16">
        <f t="shared" si="0"/>
        <v>0</v>
      </c>
      <c r="M5" s="17" t="e">
        <f t="shared" si="1"/>
        <v>#DIV/0!</v>
      </c>
    </row>
    <row r="6" spans="1:13" ht="27" customHeight="1" x14ac:dyDescent="0.15">
      <c r="A6" s="13" t="s">
        <v>6</v>
      </c>
      <c r="B6" s="18" t="str">
        <f>IF(E3="","",IF(E3&gt;1,1/E3,IF(E3=0.1,10,IF(E3=0.2,5,1))))</f>
        <v/>
      </c>
      <c r="C6" s="20" t="str">
        <f>IF(E4="","",IF(E4&gt;1,1/E4,IF(E4=0.1,10,IF(E4=0.2,5,1))))</f>
        <v/>
      </c>
      <c r="D6" s="20" t="str">
        <f>IF(E5="","",IF(E5&gt;1,1/E5,IF(E5=0.1,10,IF(E5=0.2,5,1))))</f>
        <v/>
      </c>
      <c r="E6" s="19"/>
      <c r="F6" s="15"/>
      <c r="G6" s="15"/>
      <c r="H6" s="15"/>
      <c r="I6" s="15"/>
      <c r="J6" s="15"/>
      <c r="K6" s="15"/>
      <c r="L6" s="16">
        <f t="shared" si="0"/>
        <v>0</v>
      </c>
      <c r="M6" s="17" t="e">
        <f t="shared" si="1"/>
        <v>#DIV/0!</v>
      </c>
    </row>
    <row r="7" spans="1:13" ht="27" customHeight="1" x14ac:dyDescent="0.15">
      <c r="A7" s="13" t="s">
        <v>7</v>
      </c>
      <c r="B7" s="18" t="str">
        <f>IF(F3="","",IF(F3&gt;1,1/F3,IF(F3=0.1,10,IF(F3=0.2,5,1))))</f>
        <v/>
      </c>
      <c r="C7" s="20" t="str">
        <f>IF(F4="","",IF(F4&gt;1,1/F4,IF(F4=0.1,10,IF(F4=0.2,5,1))))</f>
        <v/>
      </c>
      <c r="D7" s="20" t="str">
        <f>IF(F5="","",IF(F5&gt;1,1/F5,IF(F5=0.1,10,IF(F5=0.2,5,1))))</f>
        <v/>
      </c>
      <c r="E7" s="20" t="str">
        <f>IF(F6="","",IF(F6&gt;1,1/F6,IF(F6=0.1,10,IF(F6=0.2,5,1))))</f>
        <v/>
      </c>
      <c r="F7" s="19"/>
      <c r="G7" s="15"/>
      <c r="H7" s="15"/>
      <c r="I7" s="15"/>
      <c r="J7" s="15"/>
      <c r="K7" s="15"/>
      <c r="L7" s="16">
        <f>IF(A7="","",SUM(B7:K7))</f>
        <v>0</v>
      </c>
      <c r="M7" s="17" t="e">
        <f t="shared" si="1"/>
        <v>#DIV/0!</v>
      </c>
    </row>
    <row r="8" spans="1:13" ht="27" customHeight="1" x14ac:dyDescent="0.15">
      <c r="A8" s="13" t="s">
        <v>8</v>
      </c>
      <c r="B8" s="18" t="str">
        <f>IF(G3="","",IF(G3&gt;1,1/G3,IF(G3=0.1,10,IF(G3=0.2,5,1))))</f>
        <v/>
      </c>
      <c r="C8" s="20" t="str">
        <f>IF(G4="","",IF(G4&gt;1,1/G4,IF(G4=0.1,10,IF(G4=0.2,5,1))))</f>
        <v/>
      </c>
      <c r="D8" s="20" t="str">
        <f>IF(G5="","",IF(G5&gt;1,1/G5,IF(G5=0.1,10,IF(G5=0.2,5,1))))</f>
        <v/>
      </c>
      <c r="E8" s="20" t="str">
        <f>IF(G6="","",IF(G6&gt;1,1/G6,IF(G6=0.1,10,IF(G6=0.2,5,1))))</f>
        <v/>
      </c>
      <c r="F8" s="20" t="str">
        <f>IF(G7="","",IF(G7&gt;1,1/G7,IF(G7=0.1,10,IF(G7=0.2,5,1))))</f>
        <v/>
      </c>
      <c r="G8" s="19"/>
      <c r="H8" s="15"/>
      <c r="I8" s="15"/>
      <c r="J8" s="15"/>
      <c r="K8" s="15"/>
      <c r="L8" s="16">
        <f t="shared" si="0"/>
        <v>0</v>
      </c>
      <c r="M8" s="17" t="e">
        <f t="shared" si="1"/>
        <v>#DIV/0!</v>
      </c>
    </row>
    <row r="9" spans="1:13" ht="27" customHeight="1" x14ac:dyDescent="0.15">
      <c r="A9" s="13" t="s">
        <v>9</v>
      </c>
      <c r="B9" s="18" t="str">
        <f>IF(H3="","",IF(H3&gt;1,1/H3,IF(H3=0.1,10,IF(H3=0.2,5,1))))</f>
        <v/>
      </c>
      <c r="C9" s="20" t="str">
        <f>IF(H4="","",IF(H4&gt;1,1/H4,IF(H4=0.1,10,IF(H4=0.2,5,1))))</f>
        <v/>
      </c>
      <c r="D9" s="20" t="str">
        <f>IF(H5="","",IF(H5&gt;1,1/H5,IF(H5=0.1,10,IF(H5=0.2,5,1))))</f>
        <v/>
      </c>
      <c r="E9" s="20" t="str">
        <f>IF(H6="","",IF(H6&gt;1,1/H6,IF(H6=0.1,10,IF(H6=0.2,5,1))))</f>
        <v/>
      </c>
      <c r="F9" s="20" t="str">
        <f>IF(H7="","",IF(H7&gt;1,1/H7,IF(H7=0.1,10,IF(H7=0.2,5,1))))</f>
        <v/>
      </c>
      <c r="G9" s="20" t="str">
        <f>IF(H8="","",IF(H8&gt;1,1/H8,IF(H8=0.1,10,IF(H8=0.2,5,1))))</f>
        <v/>
      </c>
      <c r="H9" s="19"/>
      <c r="I9" s="15"/>
      <c r="J9" s="15"/>
      <c r="K9" s="15"/>
      <c r="L9" s="16">
        <f t="shared" si="0"/>
        <v>0</v>
      </c>
      <c r="M9" s="17" t="e">
        <f t="shared" si="1"/>
        <v>#DIV/0!</v>
      </c>
    </row>
    <row r="10" spans="1:13" ht="27" customHeight="1" x14ac:dyDescent="0.15">
      <c r="A10" s="13" t="s">
        <v>10</v>
      </c>
      <c r="B10" s="18" t="str">
        <f>IF(I3="","",IF(I3&gt;1,1/I3,IF(I3=0.1,10,IF(I3=0.2,5,1))))</f>
        <v/>
      </c>
      <c r="C10" s="20" t="str">
        <f>IF(I4="","",IF(I4&gt;1,1/I4,IF(I4=0.1,10,IF(I4=0.2,5,1))))</f>
        <v/>
      </c>
      <c r="D10" s="20" t="str">
        <f>IF(I5="","",IF(I5&gt;1,1/I5,IF(I5=0.1,10,IF(I5=0.2,5,1))))</f>
        <v/>
      </c>
      <c r="E10" s="20" t="str">
        <f>IF(I6="","",IF(I6&gt;1,1/I6,IF(I6=0.1,10,IF(I6=0.2,5,1))))</f>
        <v/>
      </c>
      <c r="F10" s="20" t="str">
        <f>IF(I7="","",IF(I7&gt;1,1/I7,IF(I7=0.1,10,IF(I7=0.2,5,1))))</f>
        <v/>
      </c>
      <c r="G10" s="20" t="str">
        <f>IF(I8="","",IF(I8&gt;1,1/I8,IF(I8=0.1,10,IF(I8=0.2,5,1))))</f>
        <v/>
      </c>
      <c r="H10" s="20" t="str">
        <f>IF(I9="","",IF(I9&gt;1,1/I9,IF(I9=0.1,10,IF(I9=0.2,5,1))))</f>
        <v/>
      </c>
      <c r="I10" s="19"/>
      <c r="J10" s="15"/>
      <c r="K10" s="15"/>
      <c r="L10" s="16">
        <f t="shared" si="0"/>
        <v>0</v>
      </c>
      <c r="M10" s="17" t="e">
        <f t="shared" si="1"/>
        <v>#DIV/0!</v>
      </c>
    </row>
    <row r="11" spans="1:13" ht="27" customHeight="1" x14ac:dyDescent="0.15">
      <c r="A11" s="13" t="s">
        <v>11</v>
      </c>
      <c r="B11" s="18" t="str">
        <f>IF(J3="","",IF(J3&gt;1,1/J3,IF(J3=0.1,10,IF(J3=0.2,5,1))))</f>
        <v/>
      </c>
      <c r="C11" s="20" t="str">
        <f>IF(J4="","",IF(J4&gt;1,1/J4,IF(J4=0.1,10,IF(J4=0.2,5,1))))</f>
        <v/>
      </c>
      <c r="D11" s="20" t="str">
        <f>IF(J5="","",IF(J5&gt;1,1/J5,IF(J5=0.1,10,IF(J5=0.2,5,1))))</f>
        <v/>
      </c>
      <c r="E11" s="20" t="str">
        <f>IF(J6="","",IF(J6&gt;1,1/J6,IF(J6=0.1,10,IF(J6=0.2,5,1))))</f>
        <v/>
      </c>
      <c r="F11" s="20" t="str">
        <f>IF(J7="","",IF(J7&gt;1,1/J7,IF(J7=0.1,10,IF(J7=0.2,5,1))))</f>
        <v/>
      </c>
      <c r="G11" s="20" t="str">
        <f>IF(J8="","",IF(J8&gt;1,1/J8,IF(J8=0.1,10,IF(J8=0.2,5,1))))</f>
        <v/>
      </c>
      <c r="H11" s="20" t="str">
        <f>IF(J9="","",IF(J9&gt;1,1/J9,IF(J9=0.1,10,IF(J9=0.2,5,1))))</f>
        <v/>
      </c>
      <c r="I11" s="20" t="str">
        <f>IF(J10="","",IF(J10&gt;1,1/J10,IF(J10=0.1,10,IF(J10=0.2,5,1))))</f>
        <v/>
      </c>
      <c r="J11" s="19"/>
      <c r="K11" s="15"/>
      <c r="L11" s="16">
        <f t="shared" si="0"/>
        <v>0</v>
      </c>
      <c r="M11" s="17" t="e">
        <f t="shared" si="1"/>
        <v>#DIV/0!</v>
      </c>
    </row>
    <row r="12" spans="1:13" ht="27" customHeight="1" x14ac:dyDescent="0.15">
      <c r="A12" s="13" t="s">
        <v>12</v>
      </c>
      <c r="B12" s="18" t="str">
        <f>IF(K3="","",IF(K3&gt;1,1/K3,IF(K3=0.1,10,IF(K3=0.2,5,1))))</f>
        <v/>
      </c>
      <c r="C12" s="18" t="str">
        <f>IF(K4="","",IF(K4&gt;1,1/K4,IF(K4=0.1,10,IF(K4=0.2,5,1))))</f>
        <v/>
      </c>
      <c r="D12" s="18" t="str">
        <f>IF(K5="","",IF(K5&gt;1,1/K5,IF(K5=0.1,10,IF(K5=0.2,5,1))))</f>
        <v/>
      </c>
      <c r="E12" s="18" t="str">
        <f>IF(K6="","",IF(K6&gt;1,1/K6,IF(K6=0.1,10,IF(K6=0.2,5,1))))</f>
        <v/>
      </c>
      <c r="F12" s="18" t="str">
        <f>IF(K7="","",IF(K7&gt;1,1/K7,IF(K7=0.1,10,IF(K7=0.2,5,1))))</f>
        <v/>
      </c>
      <c r="G12" s="18" t="str">
        <f>IF(K8="","",IF(K8&gt;1,1/K8,IF(K8=0.1,10,IF(K8=0.2,5,1))))</f>
        <v/>
      </c>
      <c r="H12" s="18" t="str">
        <f>IF(K9="","",IF(K9&gt;1,1/K9,IF(K9=0.1,10,IF(K9=0.2,5,1))))</f>
        <v/>
      </c>
      <c r="I12" s="18" t="str">
        <f>IF(K10="","",IF(K10&gt;1,1/K10,IF(K10=0.1,10,IF(K10=0.2,5,1))))</f>
        <v/>
      </c>
      <c r="J12" s="18" t="str">
        <f>IF(K11="","",IF(K11&gt;1,1/K11,IF(K11=0.1,10,IF(K11=0.2,5,1))))</f>
        <v/>
      </c>
      <c r="K12" s="14"/>
      <c r="L12" s="16">
        <f t="shared" si="0"/>
        <v>0</v>
      </c>
      <c r="M12" s="17" t="e">
        <f t="shared" si="1"/>
        <v>#DIV/0!</v>
      </c>
    </row>
    <row r="13" spans="1:13" s="7" customFormat="1" ht="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1" t="e">
        <f>SUM(M3:M12)</f>
        <v>#DIV/0!</v>
      </c>
    </row>
    <row r="14" spans="1:13" ht="14" x14ac:dyDescent="0.2">
      <c r="A14" s="10"/>
      <c r="B14" s="22">
        <v>10</v>
      </c>
      <c r="C14" s="10" t="s">
        <v>47</v>
      </c>
      <c r="D14" s="10"/>
      <c r="E14" s="10"/>
      <c r="F14" s="10"/>
      <c r="G14" s="10"/>
      <c r="H14" s="10"/>
      <c r="I14" s="10"/>
      <c r="J14" s="10"/>
      <c r="K14" s="10"/>
      <c r="L14" s="9"/>
      <c r="M14" s="10"/>
    </row>
    <row r="15" spans="1:13" ht="14" x14ac:dyDescent="0.2">
      <c r="A15" s="10"/>
      <c r="B15" s="22">
        <v>5</v>
      </c>
      <c r="C15" s="10" t="s">
        <v>48</v>
      </c>
      <c r="D15" s="10"/>
      <c r="E15" s="10"/>
      <c r="F15" s="10"/>
      <c r="G15" s="10"/>
      <c r="H15" s="10"/>
      <c r="I15" s="10"/>
      <c r="J15" s="10"/>
      <c r="K15" s="10"/>
      <c r="L15" s="9"/>
      <c r="M15" s="10"/>
    </row>
    <row r="16" spans="1:13" ht="14" x14ac:dyDescent="0.2">
      <c r="A16" s="10"/>
      <c r="B16" s="22">
        <v>1</v>
      </c>
      <c r="C16" s="10" t="s">
        <v>49</v>
      </c>
      <c r="D16" s="10"/>
      <c r="E16" s="10"/>
      <c r="F16" s="10"/>
      <c r="G16" s="10"/>
      <c r="H16" s="10"/>
      <c r="I16" s="10"/>
      <c r="J16" s="10"/>
      <c r="K16" s="10"/>
      <c r="L16" s="9"/>
      <c r="M16" s="10"/>
    </row>
    <row r="17" spans="1:13" ht="14" x14ac:dyDescent="0.2">
      <c r="A17" s="10"/>
      <c r="B17" s="22">
        <v>0.2</v>
      </c>
      <c r="C17" s="10" t="s">
        <v>50</v>
      </c>
      <c r="D17" s="10"/>
      <c r="E17" s="10"/>
      <c r="F17" s="10"/>
      <c r="G17" s="10"/>
      <c r="H17" s="10"/>
      <c r="I17" s="10"/>
      <c r="J17" s="10"/>
      <c r="K17" s="10"/>
      <c r="L17" s="9"/>
      <c r="M17" s="10"/>
    </row>
    <row r="18" spans="1:13" ht="14" x14ac:dyDescent="0.2">
      <c r="A18" s="10"/>
      <c r="B18" s="22">
        <v>0.1</v>
      </c>
      <c r="C18" s="10" t="s">
        <v>51</v>
      </c>
      <c r="D18" s="10"/>
      <c r="E18" s="10"/>
      <c r="F18" s="10"/>
      <c r="G18" s="10"/>
      <c r="H18" s="10"/>
      <c r="I18" s="10"/>
      <c r="J18" s="10"/>
      <c r="K18" s="10"/>
      <c r="L18" s="9"/>
      <c r="M18" s="10"/>
    </row>
    <row r="19" spans="1:13" ht="14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"/>
      <c r="M19" s="10"/>
    </row>
    <row r="20" spans="1:13" ht="14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</row>
    <row r="21" spans="1:13" ht="14" x14ac:dyDescent="0.2">
      <c r="A21" s="23" t="s">
        <v>69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/>
      <c r="M21" s="10"/>
    </row>
  </sheetData>
  <mergeCells count="11">
    <mergeCell ref="E1:E2"/>
    <mergeCell ref="J1:J2"/>
    <mergeCell ref="K1:K2"/>
    <mergeCell ref="I1:I2"/>
    <mergeCell ref="A1:A2"/>
    <mergeCell ref="F1:F2"/>
    <mergeCell ref="G1:G2"/>
    <mergeCell ref="H1:H2"/>
    <mergeCell ref="B1:B2"/>
    <mergeCell ref="C1:C2"/>
    <mergeCell ref="D1:D2"/>
  </mergeCells>
  <phoneticPr fontId="0" type="noConversion"/>
  <pageMargins left="0.75" right="0.75" top="1" bottom="1" header="0.5" footer="0.5"/>
  <pageSetup orientation="portrait" horizont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50"/>
  <sheetViews>
    <sheetView showGridLines="0" zoomScale="60" workbookViewId="0">
      <selection activeCell="B51" sqref="B51"/>
    </sheetView>
  </sheetViews>
  <sheetFormatPr baseColWidth="10" defaultColWidth="8.83203125" defaultRowHeight="13" x14ac:dyDescent="0.15"/>
  <cols>
    <col min="1" max="2" width="36.6640625" customWidth="1"/>
    <col min="3" max="3" width="17.6640625" bestFit="1" customWidth="1"/>
    <col min="4" max="13" width="15.6640625" customWidth="1"/>
    <col min="14" max="15" width="11" customWidth="1"/>
    <col min="16" max="16" width="10.6640625" customWidth="1"/>
    <col min="17" max="17" width="11" style="8" customWidth="1"/>
    <col min="18" max="18" width="19.5" bestFit="1" customWidth="1"/>
    <col min="19" max="19" width="17.33203125" bestFit="1" customWidth="1"/>
    <col min="20" max="20" width="27.83203125" bestFit="1" customWidth="1"/>
  </cols>
  <sheetData>
    <row r="1" spans="1:21" ht="41.25" customHeight="1" x14ac:dyDescent="0.2">
      <c r="A1" s="70" t="s">
        <v>55</v>
      </c>
      <c r="B1" s="70"/>
      <c r="C1" s="24" t="s">
        <v>13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7" t="e">
        <f>N8</f>
        <v>#DIV/0!</v>
      </c>
      <c r="R1" s="26"/>
      <c r="S1" s="26"/>
    </row>
    <row r="2" spans="1:21" ht="41.25" customHeight="1" x14ac:dyDescent="0.2">
      <c r="A2" s="70"/>
      <c r="B2" s="70"/>
      <c r="C2" s="24" t="s">
        <v>14</v>
      </c>
      <c r="D2" s="25"/>
      <c r="E2" s="28"/>
      <c r="F2" s="25"/>
      <c r="G2" s="25"/>
      <c r="H2" s="25"/>
      <c r="I2" s="25"/>
      <c r="J2" s="25"/>
      <c r="K2" s="25"/>
      <c r="L2" s="25"/>
      <c r="M2" s="25"/>
      <c r="N2" s="26"/>
      <c r="O2" s="26"/>
      <c r="P2" s="26"/>
      <c r="Q2" s="27" t="e">
        <f>N10</f>
        <v>#DIV/0!</v>
      </c>
      <c r="R2" s="26"/>
      <c r="S2" s="26"/>
    </row>
    <row r="3" spans="1:21" ht="41.25" customHeight="1" x14ac:dyDescent="0.2">
      <c r="A3" s="70"/>
      <c r="B3" s="70"/>
      <c r="C3" s="24" t="s">
        <v>15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  <c r="P3" s="26"/>
      <c r="Q3" s="27" t="e">
        <f>N12</f>
        <v>#DIV/0!</v>
      </c>
      <c r="R3" s="26"/>
      <c r="S3" s="26"/>
    </row>
    <row r="4" spans="1:21" s="1" customFormat="1" ht="30" customHeight="1" x14ac:dyDescent="0.35">
      <c r="A4" s="70" t="s">
        <v>54</v>
      </c>
      <c r="B4" s="70"/>
      <c r="C4" s="63" t="s">
        <v>43</v>
      </c>
      <c r="D4" s="58" t="s">
        <v>53</v>
      </c>
      <c r="E4" s="59"/>
      <c r="F4" s="59"/>
      <c r="G4" s="59"/>
      <c r="H4" s="59"/>
      <c r="I4" s="59"/>
      <c r="J4" s="59"/>
      <c r="K4" s="59"/>
      <c r="L4" s="59"/>
      <c r="M4" s="59"/>
      <c r="N4" s="68" t="s">
        <v>52</v>
      </c>
      <c r="O4" s="68"/>
      <c r="P4" s="68"/>
      <c r="Q4" s="68"/>
      <c r="R4" s="29"/>
      <c r="S4" s="29"/>
      <c r="T4" s="3"/>
    </row>
    <row r="5" spans="1:21" s="2" customFormat="1" ht="166.5" customHeight="1" x14ac:dyDescent="0.15">
      <c r="A5" s="70"/>
      <c r="B5" s="70"/>
      <c r="C5" s="64"/>
      <c r="D5" s="30" t="str">
        <f>'Criteria Ranking'!B1</f>
        <v>Evaluation Criterion 1</v>
      </c>
      <c r="E5" s="31" t="str">
        <f>'Criteria Ranking'!C1</f>
        <v>Evaluation Criterion 2</v>
      </c>
      <c r="F5" s="31" t="str">
        <f>'Criteria Ranking'!D1</f>
        <v>Evaluation Criterion 3</v>
      </c>
      <c r="G5" s="31" t="str">
        <f>'Criteria Ranking'!E1</f>
        <v>Evaluation Criterion 4</v>
      </c>
      <c r="H5" s="31" t="str">
        <f>'Criteria Ranking'!F1</f>
        <v>Evaluation Criterion 5</v>
      </c>
      <c r="I5" s="31" t="str">
        <f>'Criteria Ranking'!G1</f>
        <v>Evaluation Criterion 6</v>
      </c>
      <c r="J5" s="31" t="str">
        <f>'Criteria Ranking'!H1</f>
        <v>Evaluation Criterion 7</v>
      </c>
      <c r="K5" s="31" t="str">
        <f>'Criteria Ranking'!I1</f>
        <v>Evaluation Criterion 8</v>
      </c>
      <c r="L5" s="31" t="str">
        <f>'Criteria Ranking'!J1</f>
        <v>Evaluation Criterion 9</v>
      </c>
      <c r="M5" s="31" t="str">
        <f>'Criteria Ranking'!K1</f>
        <v>Evaluation Criterion 10</v>
      </c>
      <c r="N5" s="31" t="s">
        <v>45</v>
      </c>
      <c r="O5" s="31" t="s">
        <v>2</v>
      </c>
      <c r="P5" s="31" t="s">
        <v>42</v>
      </c>
      <c r="Q5" s="31" t="s">
        <v>67</v>
      </c>
      <c r="R5" s="32"/>
      <c r="S5" s="32"/>
      <c r="T5" s="4"/>
    </row>
    <row r="6" spans="1:21" s="1" customFormat="1" ht="19.75" customHeight="1" x14ac:dyDescent="0.15">
      <c r="A6" s="70"/>
      <c r="B6" s="70"/>
      <c r="C6" s="33" t="s">
        <v>44</v>
      </c>
      <c r="D6" s="34" t="e">
        <f>'Criteria Ranking'!M3</f>
        <v>#DIV/0!</v>
      </c>
      <c r="E6" s="35" t="e">
        <f>'Criteria Ranking'!M4</f>
        <v>#DIV/0!</v>
      </c>
      <c r="F6" s="35" t="e">
        <f>'Criteria Ranking'!M5</f>
        <v>#DIV/0!</v>
      </c>
      <c r="G6" s="35" t="e">
        <f>'Criteria Ranking'!M6</f>
        <v>#DIV/0!</v>
      </c>
      <c r="H6" s="36" t="e">
        <f>'Criteria Ranking'!M7</f>
        <v>#DIV/0!</v>
      </c>
      <c r="I6" s="36" t="e">
        <f>'Criteria Ranking'!M8</f>
        <v>#DIV/0!</v>
      </c>
      <c r="J6" s="35" t="e">
        <f>'Criteria Ranking'!M9</f>
        <v>#DIV/0!</v>
      </c>
      <c r="K6" s="35" t="e">
        <f>'Criteria Ranking'!M10</f>
        <v>#DIV/0!</v>
      </c>
      <c r="L6" s="35" t="e">
        <f>'Criteria Ranking'!M11</f>
        <v>#DIV/0!</v>
      </c>
      <c r="M6" s="35" t="e">
        <f>'Criteria Ranking'!M12</f>
        <v>#DIV/0!</v>
      </c>
      <c r="N6" s="71" t="e">
        <f>IF(SUM(D6:M6)&gt;1,"Criteria Weights Must Add up to 100%",IF(SUM(D6:M6)&lt;1,"Criteria Weights Must Add up to 100%",""))</f>
        <v>#DIV/0!</v>
      </c>
      <c r="O6" s="71"/>
      <c r="P6" s="71"/>
      <c r="Q6" s="71"/>
      <c r="R6" s="37"/>
      <c r="S6" s="37"/>
      <c r="T6" s="5"/>
    </row>
    <row r="7" spans="1:21" s="1" customFormat="1" ht="12.75" customHeight="1" x14ac:dyDescent="0.15">
      <c r="A7" s="65" t="s">
        <v>21</v>
      </c>
      <c r="B7" s="65"/>
      <c r="C7" s="64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38">
        <f>IF(A7="","",SUM(D7:M7))</f>
        <v>0</v>
      </c>
      <c r="O7" s="60" t="e">
        <f>IF(N8="","",RANK(N8,R$7:R$46,0))</f>
        <v>#DIV/0!</v>
      </c>
      <c r="P7" s="66">
        <v>3</v>
      </c>
      <c r="Q7" s="66">
        <v>9</v>
      </c>
      <c r="R7" s="56" t="e">
        <f>N8</f>
        <v>#DIV/0!</v>
      </c>
      <c r="S7" s="72" t="e">
        <f>21-O7</f>
        <v>#DIV/0!</v>
      </c>
      <c r="T7" s="5"/>
    </row>
    <row r="8" spans="1:21" s="1" customFormat="1" ht="19.75" customHeight="1" x14ac:dyDescent="0.15">
      <c r="A8" s="65"/>
      <c r="B8" s="65"/>
      <c r="C8" s="64"/>
      <c r="D8" s="69"/>
      <c r="E8" s="69"/>
      <c r="F8" s="69"/>
      <c r="G8" s="69"/>
      <c r="H8" s="69"/>
      <c r="I8" s="69"/>
      <c r="J8" s="69"/>
      <c r="K8" s="69"/>
      <c r="L8" s="69"/>
      <c r="M8" s="69"/>
      <c r="N8" s="39" t="e">
        <f>IF(N7="","",D7*$D$6+E7*$E$6+F7*$F$6+G7*$G$6+H7*$H$6+I7*$I$6+J7*$J$6+K7*$K$6+L7*$L$6+M7*$M$6)</f>
        <v>#DIV/0!</v>
      </c>
      <c r="O8" s="61"/>
      <c r="P8" s="67"/>
      <c r="Q8" s="67"/>
      <c r="R8" s="57"/>
      <c r="S8" s="73"/>
      <c r="T8"/>
      <c r="U8"/>
    </row>
    <row r="9" spans="1:21" s="1" customFormat="1" ht="12.75" customHeight="1" x14ac:dyDescent="0.15">
      <c r="A9" s="62" t="s">
        <v>23</v>
      </c>
      <c r="B9" s="62"/>
      <c r="C9" s="64" t="s">
        <v>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38">
        <f>IF(A9="","",SUM(D9:J9))</f>
        <v>0</v>
      </c>
      <c r="O9" s="60" t="e">
        <f>IF(N10="","",RANK(N10,R$7:R$46,0))</f>
        <v>#DIV/0!</v>
      </c>
      <c r="P9" s="67">
        <v>3</v>
      </c>
      <c r="Q9" s="67">
        <v>9</v>
      </c>
      <c r="R9" s="56" t="e">
        <f>N10</f>
        <v>#DIV/0!</v>
      </c>
      <c r="S9" s="72" t="e">
        <f>21-O9</f>
        <v>#DIV/0!</v>
      </c>
      <c r="T9"/>
      <c r="U9"/>
    </row>
    <row r="10" spans="1:21" s="1" customFormat="1" ht="19.75" customHeight="1" x14ac:dyDescent="0.15">
      <c r="A10" s="62"/>
      <c r="B10" s="62"/>
      <c r="C10" s="6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39" t="e">
        <f>IF(N9="","",D9*$D$6+E9*$E$6+F9*$F$6+G9*$G$6+H9*$H$6+I9*$I$6+J9*$J$6+K9*$K$6+L9*$L$6+M9*$M$6)</f>
        <v>#DIV/0!</v>
      </c>
      <c r="O10" s="61"/>
      <c r="P10" s="67"/>
      <c r="Q10" s="67"/>
      <c r="R10" s="57"/>
      <c r="S10" s="73"/>
      <c r="T10"/>
      <c r="U10"/>
    </row>
    <row r="11" spans="1:21" s="1" customFormat="1" ht="12.75" customHeight="1" x14ac:dyDescent="0.15">
      <c r="A11" s="62" t="s">
        <v>24</v>
      </c>
      <c r="B11" s="62"/>
      <c r="C11" s="64" t="s"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38">
        <f>IF(A11="","",SUM(D11:J11))</f>
        <v>0</v>
      </c>
      <c r="O11" s="60" t="e">
        <f>IF(N12="","",RANK(N12,R$7:R$46,0))</f>
        <v>#DIV/0!</v>
      </c>
      <c r="P11" s="67">
        <v>9</v>
      </c>
      <c r="Q11" s="67">
        <v>1</v>
      </c>
      <c r="R11" s="56" t="e">
        <f>N12</f>
        <v>#DIV/0!</v>
      </c>
      <c r="S11" s="72" t="e">
        <f>21-O11</f>
        <v>#DIV/0!</v>
      </c>
      <c r="T11"/>
      <c r="U11"/>
    </row>
    <row r="12" spans="1:21" s="1" customFormat="1" ht="19.75" customHeight="1" x14ac:dyDescent="0.15">
      <c r="A12" s="62"/>
      <c r="B12" s="62"/>
      <c r="C12" s="6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39" t="e">
        <f>IF(N11="","",D11*$D$6+E11*$E$6+F11*$F$6+G11*$G$6+H11*$H$6+I11*$I$6+J11*$J$6+K11*$K$6+L11*$L$6+M11*$M$6)</f>
        <v>#DIV/0!</v>
      </c>
      <c r="O12" s="61"/>
      <c r="P12" s="67"/>
      <c r="Q12" s="67"/>
      <c r="R12" s="57"/>
      <c r="S12" s="73"/>
      <c r="T12"/>
      <c r="U12"/>
    </row>
    <row r="13" spans="1:21" s="1" customFormat="1" ht="12.75" customHeight="1" x14ac:dyDescent="0.15">
      <c r="A13" s="62" t="s">
        <v>25</v>
      </c>
      <c r="B13" s="62"/>
      <c r="C13" s="64" t="s">
        <v>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38">
        <f>IF(A13="","",SUM(D13:J13))</f>
        <v>0</v>
      </c>
      <c r="O13" s="60" t="e">
        <f>IF(N14="","",RANK(N14,R$7:R$46,0))</f>
        <v>#DIV/0!</v>
      </c>
      <c r="P13" s="67">
        <v>1</v>
      </c>
      <c r="Q13" s="67">
        <v>3</v>
      </c>
      <c r="R13" s="56" t="e">
        <f>N14</f>
        <v>#DIV/0!</v>
      </c>
      <c r="S13" s="72" t="e">
        <f>21-O13</f>
        <v>#DIV/0!</v>
      </c>
      <c r="T13"/>
      <c r="U13"/>
    </row>
    <row r="14" spans="1:21" s="1" customFormat="1" ht="19.75" customHeight="1" x14ac:dyDescent="0.15">
      <c r="A14" s="62"/>
      <c r="B14" s="62"/>
      <c r="C14" s="64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39" t="e">
        <f>IF(N13="","",D13*$D$6+E13*$E$6+F13*$F$6+G13*$G$6+H13*$H$6+I13*$I$6+J13*$J$6+K13*$K$6+L13*$L$6+M13*$M$6)</f>
        <v>#DIV/0!</v>
      </c>
      <c r="O14" s="61"/>
      <c r="P14" s="67"/>
      <c r="Q14" s="67"/>
      <c r="R14" s="57"/>
      <c r="S14" s="73"/>
      <c r="T14"/>
      <c r="U14"/>
    </row>
    <row r="15" spans="1:21" s="1" customFormat="1" ht="12.75" customHeight="1" x14ac:dyDescent="0.15">
      <c r="A15" s="62" t="s">
        <v>26</v>
      </c>
      <c r="B15" s="62"/>
      <c r="C15" s="64" t="s"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38">
        <f>IF(A15="","",SUM(D15:J15))</f>
        <v>0</v>
      </c>
      <c r="O15" s="60" t="e">
        <f>IF(N16="","",RANK(N16,R$7:R$46,0))</f>
        <v>#DIV/0!</v>
      </c>
      <c r="P15" s="67">
        <v>9</v>
      </c>
      <c r="Q15" s="67">
        <v>9</v>
      </c>
      <c r="R15" s="56" t="e">
        <f>N16</f>
        <v>#DIV/0!</v>
      </c>
      <c r="S15" s="72" t="e">
        <f>21-O15</f>
        <v>#DIV/0!</v>
      </c>
      <c r="T15"/>
      <c r="U15"/>
    </row>
    <row r="16" spans="1:21" s="1" customFormat="1" ht="19.75" customHeight="1" x14ac:dyDescent="0.15">
      <c r="A16" s="62"/>
      <c r="B16" s="62"/>
      <c r="C16" s="64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39" t="e">
        <f>IF(N15="","",D15*$D$6+E15*$E$6+F15*$F$6+G15*$G$6+H15*$H$6+I15*$I$6+J15*$J$6+K15*$K$6+L15*$L$6+M15*$M$6)</f>
        <v>#DIV/0!</v>
      </c>
      <c r="O16" s="61"/>
      <c r="P16" s="67"/>
      <c r="Q16" s="67"/>
      <c r="R16" s="57"/>
      <c r="S16" s="73"/>
      <c r="T16"/>
      <c r="U16"/>
    </row>
    <row r="17" spans="1:21" s="1" customFormat="1" ht="12.75" customHeight="1" x14ac:dyDescent="0.15">
      <c r="A17" s="62" t="s">
        <v>27</v>
      </c>
      <c r="B17" s="62"/>
      <c r="C17" s="64" t="s"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38">
        <f>IF(A17="","",SUM(D17:J17))</f>
        <v>0</v>
      </c>
      <c r="O17" s="60" t="e">
        <f>IF(N18="","",RANK(N18,R$7:R$46,0))</f>
        <v>#DIV/0!</v>
      </c>
      <c r="P17" s="67">
        <v>1</v>
      </c>
      <c r="Q17" s="67">
        <v>3</v>
      </c>
      <c r="R17" s="56" t="e">
        <f>N18</f>
        <v>#DIV/0!</v>
      </c>
      <c r="S17" s="72" t="e">
        <f>21-O17</f>
        <v>#DIV/0!</v>
      </c>
      <c r="T17"/>
      <c r="U17"/>
    </row>
    <row r="18" spans="1:21" s="1" customFormat="1" ht="19.75" customHeight="1" x14ac:dyDescent="0.15">
      <c r="A18" s="62"/>
      <c r="B18" s="62"/>
      <c r="C18" s="6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39" t="e">
        <f>IF(N17="","",D17*$D$6+E17*$E$6+F17*$F$6+G17*$G$6+H17*$H$6+I17*$I$6+J17*$J$6+K17*$K$6+L17*$L$6+M17*$M$6)</f>
        <v>#DIV/0!</v>
      </c>
      <c r="O18" s="61"/>
      <c r="P18" s="67"/>
      <c r="Q18" s="67"/>
      <c r="R18" s="57"/>
      <c r="S18" s="73"/>
      <c r="T18"/>
      <c r="U18"/>
    </row>
    <row r="19" spans="1:21" s="1" customFormat="1" ht="12.75" customHeight="1" x14ac:dyDescent="0.15">
      <c r="A19" s="62" t="s">
        <v>28</v>
      </c>
      <c r="B19" s="62"/>
      <c r="C19" s="64" t="s">
        <v>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38">
        <f>IF(A19="","",SUM(D19:J19))</f>
        <v>0</v>
      </c>
      <c r="O19" s="60" t="e">
        <f>IF(N20="","",RANK(N20,R$7:R$46,0))</f>
        <v>#DIV/0!</v>
      </c>
      <c r="P19" s="67">
        <v>9</v>
      </c>
      <c r="Q19" s="67">
        <v>3</v>
      </c>
      <c r="R19" s="56" t="e">
        <f>N20</f>
        <v>#DIV/0!</v>
      </c>
      <c r="S19" s="72" t="e">
        <f>21-O19</f>
        <v>#DIV/0!</v>
      </c>
      <c r="T19"/>
      <c r="U19"/>
    </row>
    <row r="20" spans="1:21" s="1" customFormat="1" ht="19.75" customHeight="1" x14ac:dyDescent="0.15">
      <c r="A20" s="62"/>
      <c r="B20" s="62"/>
      <c r="C20" s="6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39" t="e">
        <f>IF(N19="","",D19*$D$6+E19*$E$6+F19*$F$6+G19*$G$6+H19*$H$6+I19*$I$6+J19*$J$6+K19*$K$6+L19*$L$6+M19*$M$6)</f>
        <v>#DIV/0!</v>
      </c>
      <c r="O20" s="61"/>
      <c r="P20" s="67"/>
      <c r="Q20" s="67"/>
      <c r="R20" s="57"/>
      <c r="S20" s="73"/>
      <c r="T20"/>
      <c r="U20"/>
    </row>
    <row r="21" spans="1:21" s="1" customFormat="1" ht="12.75" customHeight="1" x14ac:dyDescent="0.15">
      <c r="A21" s="62" t="s">
        <v>29</v>
      </c>
      <c r="B21" s="62"/>
      <c r="C21" s="64" t="s">
        <v>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38">
        <f>IF(A21="","",SUM(D21:J21))</f>
        <v>0</v>
      </c>
      <c r="O21" s="60" t="e">
        <f>IF(N22="","",RANK(N22,R$7:R$46,0))</f>
        <v>#DIV/0!</v>
      </c>
      <c r="P21" s="67">
        <v>1</v>
      </c>
      <c r="Q21" s="67">
        <v>3</v>
      </c>
      <c r="R21" s="56" t="e">
        <f>N22</f>
        <v>#DIV/0!</v>
      </c>
      <c r="S21" s="72" t="e">
        <f>21-O21</f>
        <v>#DIV/0!</v>
      </c>
      <c r="T21"/>
      <c r="U21"/>
    </row>
    <row r="22" spans="1:21" s="1" customFormat="1" ht="20.25" customHeight="1" x14ac:dyDescent="0.15">
      <c r="A22" s="62"/>
      <c r="B22" s="62"/>
      <c r="C22" s="6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9" t="e">
        <f>IF(N21="","",D21*$D$6+E21*$E$6+F21*$F$6+G21*$G$6+H21*$H$6+I21*$I$6+J21*$J$6+K21*$K$6+L21*$L$6+M21*$M$6)</f>
        <v>#DIV/0!</v>
      </c>
      <c r="O22" s="61"/>
      <c r="P22" s="67"/>
      <c r="Q22" s="67"/>
      <c r="R22" s="57"/>
      <c r="S22" s="73"/>
      <c r="T22"/>
      <c r="U22"/>
    </row>
    <row r="23" spans="1:21" s="1" customFormat="1" ht="12.75" customHeight="1" x14ac:dyDescent="0.15">
      <c r="A23" s="62" t="s">
        <v>30</v>
      </c>
      <c r="B23" s="62"/>
      <c r="C23" s="64" t="s">
        <v>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38">
        <f>IF(A23="","",SUM(D23:J23))</f>
        <v>0</v>
      </c>
      <c r="O23" s="60" t="e">
        <f>IF(N24="","",RANK(N24,R$7:R$46,0))</f>
        <v>#DIV/0!</v>
      </c>
      <c r="P23" s="67">
        <v>9</v>
      </c>
      <c r="Q23" s="67">
        <v>9</v>
      </c>
      <c r="R23" s="56" t="e">
        <f>N24</f>
        <v>#DIV/0!</v>
      </c>
      <c r="S23" s="72" t="e">
        <f>21-O23</f>
        <v>#DIV/0!</v>
      </c>
      <c r="T23"/>
      <c r="U23"/>
    </row>
    <row r="24" spans="1:21" s="1" customFormat="1" ht="20.25" customHeight="1" x14ac:dyDescent="0.15">
      <c r="A24" s="62"/>
      <c r="B24" s="62"/>
      <c r="C24" s="64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39" t="e">
        <f>IF(N23="","",D23*$D$6+E23*$E$6+F23*$F$6+G23*$G$6+H23*$H$6+I23*$I$6+J23*$J$6+K23*$K$6+L23*$L$6+M23*$M$6)</f>
        <v>#DIV/0!</v>
      </c>
      <c r="O24" s="61"/>
      <c r="P24" s="67"/>
      <c r="Q24" s="67"/>
      <c r="R24" s="57"/>
      <c r="S24" s="73"/>
      <c r="T24"/>
      <c r="U24"/>
    </row>
    <row r="25" spans="1:21" s="1" customFormat="1" ht="12.75" customHeight="1" x14ac:dyDescent="0.15">
      <c r="A25" s="62" t="s">
        <v>31</v>
      </c>
      <c r="B25" s="62"/>
      <c r="C25" s="64" t="s">
        <v>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38">
        <f>IF(A25="","",SUM(D25:J25))</f>
        <v>0</v>
      </c>
      <c r="O25" s="60" t="e">
        <f>IF(N26="","",RANK(N26,R$7:R$46,0))</f>
        <v>#DIV/0!</v>
      </c>
      <c r="P25" s="67">
        <v>1</v>
      </c>
      <c r="Q25" s="67">
        <v>1</v>
      </c>
      <c r="R25" s="56" t="e">
        <f>N26</f>
        <v>#DIV/0!</v>
      </c>
      <c r="S25" s="72" t="e">
        <f>21-O25</f>
        <v>#DIV/0!</v>
      </c>
      <c r="T25"/>
      <c r="U25"/>
    </row>
    <row r="26" spans="1:21" s="1" customFormat="1" ht="19.75" customHeight="1" x14ac:dyDescent="0.15">
      <c r="A26" s="62"/>
      <c r="B26" s="62"/>
      <c r="C26" s="6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39" t="e">
        <f>IF(N25="","",D25*$D$6+E25*$E$6+F25*$F$6+G25*$G$6+H25*$H$6+I25*$I$6+J25*$J$6+K25*$K$6+L25*$L$6+M25*$M$6)</f>
        <v>#DIV/0!</v>
      </c>
      <c r="O26" s="61"/>
      <c r="P26" s="67"/>
      <c r="Q26" s="67"/>
      <c r="R26" s="57"/>
      <c r="S26" s="73"/>
      <c r="T26"/>
      <c r="U26"/>
    </row>
    <row r="27" spans="1:21" s="1" customFormat="1" ht="12.75" customHeight="1" x14ac:dyDescent="0.15">
      <c r="A27" s="62" t="s">
        <v>32</v>
      </c>
      <c r="B27" s="62"/>
      <c r="C27" s="64" t="s">
        <v>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38">
        <f>IF(A27="","",SUM(D27:J27))</f>
        <v>0</v>
      </c>
      <c r="O27" s="60" t="e">
        <f>IF(N28="","",RANK(N28,R$7:R$46,0))</f>
        <v>#DIV/0!</v>
      </c>
      <c r="P27" s="67">
        <v>3</v>
      </c>
      <c r="Q27" s="67">
        <v>9</v>
      </c>
      <c r="R27" s="56" t="e">
        <f>N28</f>
        <v>#DIV/0!</v>
      </c>
      <c r="S27" s="72" t="e">
        <f>21-O27</f>
        <v>#DIV/0!</v>
      </c>
      <c r="T27"/>
      <c r="U27"/>
    </row>
    <row r="28" spans="1:21" ht="19.75" customHeight="1" x14ac:dyDescent="0.15">
      <c r="A28" s="62"/>
      <c r="B28" s="62"/>
      <c r="C28" s="64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39" t="e">
        <f>IF(N27="","",D27*$D$6+E27*$E$6+F27*$F$6+G27*$G$6+H27*$H$6+I27*$I$6+J27*$J$6+K27*$K$6+L27*$L$6+M27*$M$6)</f>
        <v>#DIV/0!</v>
      </c>
      <c r="O28" s="61"/>
      <c r="P28" s="67"/>
      <c r="Q28" s="67"/>
      <c r="R28" s="57"/>
      <c r="S28" s="73"/>
    </row>
    <row r="29" spans="1:21" ht="12.75" customHeight="1" x14ac:dyDescent="0.15">
      <c r="A29" s="62" t="s">
        <v>33</v>
      </c>
      <c r="B29" s="62"/>
      <c r="C29" s="64" t="s">
        <v>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38">
        <f>IF(A29="","",SUM(D29:J29))</f>
        <v>0</v>
      </c>
      <c r="O29" s="60" t="e">
        <f>IF(N30="","",RANK(N30,R$7:R$46,0))</f>
        <v>#DIV/0!</v>
      </c>
      <c r="P29" s="67">
        <v>9</v>
      </c>
      <c r="Q29" s="67">
        <v>1</v>
      </c>
      <c r="R29" s="56" t="e">
        <f>N30</f>
        <v>#DIV/0!</v>
      </c>
      <c r="S29" s="72" t="e">
        <f>21-O29</f>
        <v>#DIV/0!</v>
      </c>
    </row>
    <row r="30" spans="1:21" ht="20.25" customHeight="1" x14ac:dyDescent="0.15">
      <c r="A30" s="62"/>
      <c r="B30" s="62"/>
      <c r="C30" s="6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39" t="e">
        <f>IF(N29="","",D29*$D$6+E29*$E$6+F29*$F$6+G29*$G$6+H29*$H$6+I29*$I$6+J29*$J$6+K29*$K$6+L29*$L$6+M29*$M$6)</f>
        <v>#DIV/0!</v>
      </c>
      <c r="O30" s="61"/>
      <c r="P30" s="67"/>
      <c r="Q30" s="67"/>
      <c r="R30" s="57"/>
      <c r="S30" s="73"/>
    </row>
    <row r="31" spans="1:21" ht="12.75" customHeight="1" x14ac:dyDescent="0.15">
      <c r="A31" s="62" t="s">
        <v>34</v>
      </c>
      <c r="B31" s="62"/>
      <c r="C31" s="64" t="s">
        <v>0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38">
        <f>IF(A31="","",SUM(D31:J31))</f>
        <v>0</v>
      </c>
      <c r="O31" s="60" t="e">
        <f>IF(N32="","",RANK(N32,R$7:R$46,0))</f>
        <v>#DIV/0!</v>
      </c>
      <c r="P31" s="67">
        <v>1</v>
      </c>
      <c r="Q31" s="67">
        <v>9</v>
      </c>
      <c r="R31" s="56" t="e">
        <f>N32</f>
        <v>#DIV/0!</v>
      </c>
      <c r="S31" s="72" t="e">
        <f>21-O31</f>
        <v>#DIV/0!</v>
      </c>
    </row>
    <row r="32" spans="1:21" ht="20.25" customHeight="1" x14ac:dyDescent="0.15">
      <c r="A32" s="62"/>
      <c r="B32" s="62"/>
      <c r="C32" s="64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39" t="e">
        <f>IF(N31="","",D31*$D$6+E31*$E$6+F31*$F$6+G31*$G$6+H31*$H$6+I31*$I$6+J31*$J$6+K31*$K$6+L31*$L$6+M31*$M$6)</f>
        <v>#DIV/0!</v>
      </c>
      <c r="O32" s="61"/>
      <c r="P32" s="67"/>
      <c r="Q32" s="67"/>
      <c r="R32" s="57"/>
      <c r="S32" s="73"/>
    </row>
    <row r="33" spans="1:19" ht="12.75" customHeight="1" x14ac:dyDescent="0.15">
      <c r="A33" s="62" t="s">
        <v>35</v>
      </c>
      <c r="B33" s="62"/>
      <c r="C33" s="64" t="s">
        <v>0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38">
        <f>IF(A33="","",SUM(D33:J33))</f>
        <v>0</v>
      </c>
      <c r="O33" s="60" t="e">
        <f>IF(N34="","",RANK(N34,R$7:R$46,0))</f>
        <v>#DIV/0!</v>
      </c>
      <c r="P33" s="67">
        <v>9</v>
      </c>
      <c r="Q33" s="67">
        <v>1</v>
      </c>
      <c r="R33" s="56" t="e">
        <f>N34</f>
        <v>#DIV/0!</v>
      </c>
      <c r="S33" s="72" t="e">
        <f>21-O33</f>
        <v>#DIV/0!</v>
      </c>
    </row>
    <row r="34" spans="1:19" ht="20.25" customHeight="1" x14ac:dyDescent="0.15">
      <c r="A34" s="62"/>
      <c r="B34" s="62"/>
      <c r="C34" s="64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39" t="e">
        <f>IF(N33="","",D33*$D$6+E33*$E$6+F33*$F$6+G33*$G$6+H33*$H$6+I33*$I$6+J33*$J$6+K33*$K$6+L33*$L$6+M33*$M$6)</f>
        <v>#DIV/0!</v>
      </c>
      <c r="O34" s="61"/>
      <c r="P34" s="67"/>
      <c r="Q34" s="67"/>
      <c r="R34" s="57"/>
      <c r="S34" s="73"/>
    </row>
    <row r="35" spans="1:19" ht="12.75" customHeight="1" x14ac:dyDescent="0.15">
      <c r="A35" s="62" t="s">
        <v>36</v>
      </c>
      <c r="B35" s="62"/>
      <c r="C35" s="64" t="s">
        <v>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38">
        <f>IF(A35="","",SUM(D35:J35))</f>
        <v>0</v>
      </c>
      <c r="O35" s="60" t="e">
        <f>IF(N36="","",RANK(N36,R$7:R$46,0))</f>
        <v>#DIV/0!</v>
      </c>
      <c r="P35" s="67">
        <v>1</v>
      </c>
      <c r="Q35" s="67">
        <v>1</v>
      </c>
      <c r="R35" s="56" t="e">
        <f>N36</f>
        <v>#DIV/0!</v>
      </c>
      <c r="S35" s="72" t="e">
        <f>21-O35</f>
        <v>#DIV/0!</v>
      </c>
    </row>
    <row r="36" spans="1:19" ht="20.25" customHeight="1" x14ac:dyDescent="0.15">
      <c r="A36" s="62"/>
      <c r="B36" s="62"/>
      <c r="C36" s="64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39" t="e">
        <f>IF(N35="","",D35*$D$6+E35*$E$6+F35*$F$6+G35*$G$6+H35*$H$6+I35*$I$6+J35*$J$6+K35*$K$6+L35*$L$6+M35*$M$6)</f>
        <v>#DIV/0!</v>
      </c>
      <c r="O36" s="61"/>
      <c r="P36" s="67"/>
      <c r="Q36" s="67"/>
      <c r="R36" s="57"/>
      <c r="S36" s="73"/>
    </row>
    <row r="37" spans="1:19" ht="12.75" customHeight="1" x14ac:dyDescent="0.15">
      <c r="A37" s="62" t="s">
        <v>37</v>
      </c>
      <c r="B37" s="62"/>
      <c r="C37" s="64" t="s">
        <v>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38">
        <f>IF(A37="","",SUM(D37:J37))</f>
        <v>0</v>
      </c>
      <c r="O37" s="60" t="e">
        <f>IF(N38="","",RANK(N38,R$7:R$46,0))</f>
        <v>#DIV/0!</v>
      </c>
      <c r="P37" s="67">
        <v>1</v>
      </c>
      <c r="Q37" s="67">
        <v>1</v>
      </c>
      <c r="R37" s="56" t="e">
        <f>N38</f>
        <v>#DIV/0!</v>
      </c>
      <c r="S37" s="72" t="e">
        <f>21-O37</f>
        <v>#DIV/0!</v>
      </c>
    </row>
    <row r="38" spans="1:19" ht="20.25" customHeight="1" x14ac:dyDescent="0.15">
      <c r="A38" s="62"/>
      <c r="B38" s="62"/>
      <c r="C38" s="64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39" t="e">
        <f>IF(N37="","",D37*$D$6+E37*$E$6+F37*$F$6+G37*$G$6+H37*$H$6+I37*$I$6+J37*$J$6+K37*$K$6+L37*$L$6+M37*$M$6)</f>
        <v>#DIV/0!</v>
      </c>
      <c r="O38" s="61"/>
      <c r="P38" s="67"/>
      <c r="Q38" s="67"/>
      <c r="R38" s="57"/>
      <c r="S38" s="73"/>
    </row>
    <row r="39" spans="1:19" ht="12.75" customHeight="1" x14ac:dyDescent="0.15">
      <c r="A39" s="62" t="s">
        <v>38</v>
      </c>
      <c r="B39" s="62"/>
      <c r="C39" s="64" t="s">
        <v>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38">
        <f>IF(A39="","",SUM(D39:J39))</f>
        <v>0</v>
      </c>
      <c r="O39" s="60" t="e">
        <f>IF(N40="","",RANK(N40,R$7:R$46,0))</f>
        <v>#DIV/0!</v>
      </c>
      <c r="P39" s="67">
        <v>3</v>
      </c>
      <c r="Q39" s="67">
        <v>3</v>
      </c>
      <c r="R39" s="56" t="e">
        <f>N40</f>
        <v>#DIV/0!</v>
      </c>
      <c r="S39" s="72" t="e">
        <f>21-O39</f>
        <v>#DIV/0!</v>
      </c>
    </row>
    <row r="40" spans="1:19" ht="20.25" customHeight="1" x14ac:dyDescent="0.15">
      <c r="A40" s="62"/>
      <c r="B40" s="62"/>
      <c r="C40" s="64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39" t="e">
        <f>IF(N39="","",D39*$D$6+E39*$E$6+F39*$F$6+G39*$G$6+H39*$H$6+I39*$I$6+J39*$J$6+K39*$K$6+L39*$L$6+M39*$M$6)</f>
        <v>#DIV/0!</v>
      </c>
      <c r="O40" s="61"/>
      <c r="P40" s="67"/>
      <c r="Q40" s="67"/>
      <c r="R40" s="57"/>
      <c r="S40" s="73"/>
    </row>
    <row r="41" spans="1:19" ht="12.75" customHeight="1" x14ac:dyDescent="0.15">
      <c r="A41" s="62" t="s">
        <v>39</v>
      </c>
      <c r="B41" s="62"/>
      <c r="C41" s="64" t="s">
        <v>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38">
        <f>IF(A41="","",SUM(D41:J41))</f>
        <v>0</v>
      </c>
      <c r="O41" s="60" t="e">
        <f>IF(N42="","",RANK(N42,R$7:R$46,0))</f>
        <v>#DIV/0!</v>
      </c>
      <c r="P41" s="67">
        <v>1</v>
      </c>
      <c r="Q41" s="67">
        <v>3</v>
      </c>
      <c r="R41" s="56" t="e">
        <f>N42</f>
        <v>#DIV/0!</v>
      </c>
      <c r="S41" s="72" t="e">
        <f>21-O41</f>
        <v>#DIV/0!</v>
      </c>
    </row>
    <row r="42" spans="1:19" ht="20.25" customHeight="1" x14ac:dyDescent="0.15">
      <c r="A42" s="62"/>
      <c r="B42" s="62"/>
      <c r="C42" s="64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39" t="e">
        <f>IF(N41="","",D41*$D$6+E41*$E$6+F41*$F$6+G41*$G$6+H41*$H$6+I41*$I$6+J41*$J$6+K41*$K$6+L41*$L$6+M41*$M$6)</f>
        <v>#DIV/0!</v>
      </c>
      <c r="O42" s="61"/>
      <c r="P42" s="67"/>
      <c r="Q42" s="67"/>
      <c r="R42" s="57"/>
      <c r="S42" s="73"/>
    </row>
    <row r="43" spans="1:19" ht="12.75" customHeight="1" x14ac:dyDescent="0.15">
      <c r="A43" s="62" t="s">
        <v>40</v>
      </c>
      <c r="B43" s="62"/>
      <c r="C43" s="64" t="s">
        <v>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38">
        <f>IF(A43="","",SUM(D43:J43))</f>
        <v>0</v>
      </c>
      <c r="O43" s="60" t="e">
        <f>IF(N44="","",RANK(N44,R$7:R$46,0))</f>
        <v>#DIV/0!</v>
      </c>
      <c r="P43" s="67">
        <v>9</v>
      </c>
      <c r="Q43" s="67">
        <v>3</v>
      </c>
      <c r="R43" s="56" t="e">
        <f>N44</f>
        <v>#DIV/0!</v>
      </c>
      <c r="S43" s="72" t="e">
        <f>21-O43</f>
        <v>#DIV/0!</v>
      </c>
    </row>
    <row r="44" spans="1:19" ht="20.25" customHeight="1" x14ac:dyDescent="0.15">
      <c r="A44" s="62"/>
      <c r="B44" s="62"/>
      <c r="C44" s="6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39" t="e">
        <f>IF(N43="","",D43*$D$6+E43*$E$6+F43*$F$6+G43*$G$6+H43*$H$6+I43*$I$6+J43*$J$6+K43*$K$6+L43*$L$6+M43*$M$6)</f>
        <v>#DIV/0!</v>
      </c>
      <c r="O44" s="61"/>
      <c r="P44" s="67"/>
      <c r="Q44" s="67"/>
      <c r="R44" s="57"/>
      <c r="S44" s="73"/>
    </row>
    <row r="45" spans="1:19" ht="12.75" customHeight="1" x14ac:dyDescent="0.15">
      <c r="A45" s="62" t="s">
        <v>41</v>
      </c>
      <c r="B45" s="62"/>
      <c r="C45" s="64" t="s">
        <v>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38">
        <f>IF(A45="","",SUM(D45:J45))</f>
        <v>0</v>
      </c>
      <c r="O45" s="60" t="e">
        <f>IF(N46="","",RANK(N46,R$7:R$46,0))</f>
        <v>#DIV/0!</v>
      </c>
      <c r="P45" s="67">
        <v>3</v>
      </c>
      <c r="Q45" s="67">
        <v>1</v>
      </c>
      <c r="R45" s="56" t="e">
        <f>N46</f>
        <v>#DIV/0!</v>
      </c>
      <c r="S45" s="72" t="e">
        <f>21-O45</f>
        <v>#DIV/0!</v>
      </c>
    </row>
    <row r="46" spans="1:19" ht="20.25" customHeight="1" x14ac:dyDescent="0.15">
      <c r="A46" s="62"/>
      <c r="B46" s="62"/>
      <c r="C46" s="6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39" t="e">
        <f>IF(N45="","",D45*$D$6+E45*$E$6+F45*$F$6+G45*$G$6+H45*$H$6+I45*$I$6+J45*$J$6+K45*$K$6+L45*$L$6+M45*$M$6)</f>
        <v>#DIV/0!</v>
      </c>
      <c r="O46" s="61"/>
      <c r="P46" s="67"/>
      <c r="Q46" s="67"/>
      <c r="R46" s="57"/>
      <c r="S46" s="73"/>
    </row>
    <row r="47" spans="1:19" ht="14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0"/>
      <c r="R47" s="26"/>
      <c r="S47" s="26"/>
    </row>
    <row r="48" spans="1:19" ht="14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40"/>
      <c r="R48" s="26"/>
      <c r="S48" s="26"/>
    </row>
    <row r="49" spans="1:19" ht="14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40"/>
      <c r="R49" s="26"/>
      <c r="S49" s="26"/>
    </row>
    <row r="50" spans="1:19" ht="14" x14ac:dyDescent="0.2">
      <c r="A50" s="26"/>
      <c r="B50" s="23" t="s">
        <v>69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40"/>
      <c r="R50" s="26"/>
      <c r="S50" s="26"/>
    </row>
  </sheetData>
  <mergeCells count="346">
    <mergeCell ref="S25:S26"/>
    <mergeCell ref="S27:S28"/>
    <mergeCell ref="S29:S30"/>
    <mergeCell ref="S43:S44"/>
    <mergeCell ref="S45:S46"/>
    <mergeCell ref="S31:S32"/>
    <mergeCell ref="S33:S34"/>
    <mergeCell ref="S35:S36"/>
    <mergeCell ref="S37:S38"/>
    <mergeCell ref="S39:S40"/>
    <mergeCell ref="S41:S42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A1:B3"/>
    <mergeCell ref="N6:Q6"/>
    <mergeCell ref="M39:M40"/>
    <mergeCell ref="M23:M24"/>
    <mergeCell ref="M25:M26"/>
    <mergeCell ref="M27:M28"/>
    <mergeCell ref="M29:M30"/>
    <mergeCell ref="M15:M16"/>
    <mergeCell ref="M17:M18"/>
    <mergeCell ref="M7:M8"/>
    <mergeCell ref="M45:M46"/>
    <mergeCell ref="M31:M32"/>
    <mergeCell ref="M33:M34"/>
    <mergeCell ref="M35:M36"/>
    <mergeCell ref="M37:M38"/>
    <mergeCell ref="A4:B6"/>
    <mergeCell ref="K45:K46"/>
    <mergeCell ref="L45:L46"/>
    <mergeCell ref="M19:M20"/>
    <mergeCell ref="M21:M22"/>
    <mergeCell ref="M9:M10"/>
    <mergeCell ref="M11:M12"/>
    <mergeCell ref="M13:M14"/>
    <mergeCell ref="M41:M42"/>
    <mergeCell ref="M43:M44"/>
    <mergeCell ref="J43:J44"/>
    <mergeCell ref="K43:K44"/>
    <mergeCell ref="L43:L44"/>
    <mergeCell ref="L39:L40"/>
    <mergeCell ref="J41:J42"/>
    <mergeCell ref="J45:J46"/>
    <mergeCell ref="D43:D44"/>
    <mergeCell ref="E43:E44"/>
    <mergeCell ref="F43:F44"/>
    <mergeCell ref="G43:G44"/>
    <mergeCell ref="H43:H44"/>
    <mergeCell ref="I43:I44"/>
    <mergeCell ref="D45:D46"/>
    <mergeCell ref="E45:E46"/>
    <mergeCell ref="F45:F46"/>
    <mergeCell ref="G45:G46"/>
    <mergeCell ref="H45:H46"/>
    <mergeCell ref="I45:I46"/>
    <mergeCell ref="K41:K42"/>
    <mergeCell ref="L41:L42"/>
    <mergeCell ref="K37:K38"/>
    <mergeCell ref="L37:L38"/>
    <mergeCell ref="D39:D40"/>
    <mergeCell ref="E39:E40"/>
    <mergeCell ref="F39:F40"/>
    <mergeCell ref="G39:G40"/>
    <mergeCell ref="H39:H40"/>
    <mergeCell ref="I39:I40"/>
    <mergeCell ref="D41:D42"/>
    <mergeCell ref="E41:E42"/>
    <mergeCell ref="F41:F42"/>
    <mergeCell ref="G41:G42"/>
    <mergeCell ref="H41:H42"/>
    <mergeCell ref="I41:I42"/>
    <mergeCell ref="K39:K40"/>
    <mergeCell ref="J35:J36"/>
    <mergeCell ref="K35:K36"/>
    <mergeCell ref="L35:L36"/>
    <mergeCell ref="D37:D38"/>
    <mergeCell ref="E37:E38"/>
    <mergeCell ref="F37:F38"/>
    <mergeCell ref="G37:G38"/>
    <mergeCell ref="H37:H38"/>
    <mergeCell ref="I37:I38"/>
    <mergeCell ref="J37:J38"/>
    <mergeCell ref="D35:D36"/>
    <mergeCell ref="E35:E36"/>
    <mergeCell ref="F35:F36"/>
    <mergeCell ref="G35:G36"/>
    <mergeCell ref="H35:H36"/>
    <mergeCell ref="I35:I36"/>
    <mergeCell ref="J39:J40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19:L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C43:C44"/>
    <mergeCell ref="C45:C46"/>
    <mergeCell ref="J7:J8"/>
    <mergeCell ref="K7:K8"/>
    <mergeCell ref="L7:L8"/>
    <mergeCell ref="D9:D10"/>
    <mergeCell ref="E9:E10"/>
    <mergeCell ref="F9:F10"/>
    <mergeCell ref="G9:G10"/>
    <mergeCell ref="H9:H10"/>
    <mergeCell ref="J9:J10"/>
    <mergeCell ref="K9:K10"/>
    <mergeCell ref="L9:L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D13:D14"/>
    <mergeCell ref="E13:E1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5:C16"/>
    <mergeCell ref="C17:C18"/>
    <mergeCell ref="I9:I10"/>
    <mergeCell ref="D17:D18"/>
    <mergeCell ref="E17:E18"/>
    <mergeCell ref="F17:F18"/>
    <mergeCell ref="C19:C20"/>
    <mergeCell ref="C21:C22"/>
    <mergeCell ref="C23:C24"/>
    <mergeCell ref="F13:F14"/>
    <mergeCell ref="G13:G14"/>
    <mergeCell ref="H13:H14"/>
    <mergeCell ref="I13:I14"/>
    <mergeCell ref="D15:D16"/>
    <mergeCell ref="E15:E16"/>
    <mergeCell ref="F15:F16"/>
    <mergeCell ref="G15:G16"/>
    <mergeCell ref="H15:H16"/>
    <mergeCell ref="I15:I16"/>
    <mergeCell ref="G17:G18"/>
    <mergeCell ref="H17:H18"/>
    <mergeCell ref="I17:I18"/>
    <mergeCell ref="D19:D20"/>
    <mergeCell ref="E19:E20"/>
    <mergeCell ref="P37:P38"/>
    <mergeCell ref="Q37:Q38"/>
    <mergeCell ref="P39:P40"/>
    <mergeCell ref="Q39:Q40"/>
    <mergeCell ref="P41:P42"/>
    <mergeCell ref="Q41:Q42"/>
    <mergeCell ref="P43:P44"/>
    <mergeCell ref="Q43:Q44"/>
    <mergeCell ref="P45:P46"/>
    <mergeCell ref="Q45:Q4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Q17:Q18"/>
    <mergeCell ref="P19:P20"/>
    <mergeCell ref="Q19:Q20"/>
    <mergeCell ref="P21:P22"/>
    <mergeCell ref="Q21:Q22"/>
    <mergeCell ref="P23:P24"/>
    <mergeCell ref="Q23:Q24"/>
    <mergeCell ref="P25:P26"/>
    <mergeCell ref="Q25:Q26"/>
    <mergeCell ref="C4:C5"/>
    <mergeCell ref="A17:B18"/>
    <mergeCell ref="A15:B16"/>
    <mergeCell ref="A13:B14"/>
    <mergeCell ref="A11:B12"/>
    <mergeCell ref="A9:B10"/>
    <mergeCell ref="C13:C14"/>
    <mergeCell ref="A7:B8"/>
    <mergeCell ref="P7:P8"/>
    <mergeCell ref="P9:P10"/>
    <mergeCell ref="P11:P12"/>
    <mergeCell ref="P13:P14"/>
    <mergeCell ref="P15:P16"/>
    <mergeCell ref="P17:P18"/>
    <mergeCell ref="N4:Q4"/>
    <mergeCell ref="C7:C8"/>
    <mergeCell ref="C9:C10"/>
    <mergeCell ref="C11:C12"/>
    <mergeCell ref="D7:D8"/>
    <mergeCell ref="E7:E8"/>
    <mergeCell ref="F7:F8"/>
    <mergeCell ref="G7:G8"/>
    <mergeCell ref="H7:H8"/>
    <mergeCell ref="I7:I8"/>
    <mergeCell ref="A37:B38"/>
    <mergeCell ref="A35:B36"/>
    <mergeCell ref="A33:B34"/>
    <mergeCell ref="A31:B32"/>
    <mergeCell ref="A25:B26"/>
    <mergeCell ref="A23:B24"/>
    <mergeCell ref="A21:B22"/>
    <mergeCell ref="A19:B20"/>
    <mergeCell ref="A45:B46"/>
    <mergeCell ref="A43:B44"/>
    <mergeCell ref="A41:B42"/>
    <mergeCell ref="A39:B40"/>
    <mergeCell ref="A29:B30"/>
    <mergeCell ref="A27:B28"/>
    <mergeCell ref="R7:R8"/>
    <mergeCell ref="R9:R10"/>
    <mergeCell ref="R11:R12"/>
    <mergeCell ref="R13:R14"/>
    <mergeCell ref="R23:R24"/>
    <mergeCell ref="R25:R26"/>
    <mergeCell ref="R27:R28"/>
    <mergeCell ref="O45:O46"/>
    <mergeCell ref="O31:O32"/>
    <mergeCell ref="O33:O34"/>
    <mergeCell ref="O35:O36"/>
    <mergeCell ref="O37:O38"/>
    <mergeCell ref="O19:O20"/>
    <mergeCell ref="O21:O22"/>
    <mergeCell ref="O41:O42"/>
    <mergeCell ref="O43:O44"/>
    <mergeCell ref="O23:O24"/>
    <mergeCell ref="O11:O12"/>
    <mergeCell ref="O13:O14"/>
    <mergeCell ref="Q7:Q8"/>
    <mergeCell ref="Q9:Q10"/>
    <mergeCell ref="Q11:Q12"/>
    <mergeCell ref="Q13:Q14"/>
    <mergeCell ref="Q15:Q16"/>
    <mergeCell ref="D4:M4"/>
    <mergeCell ref="O39:O40"/>
    <mergeCell ref="O15:O16"/>
    <mergeCell ref="O17:O18"/>
    <mergeCell ref="O7:O8"/>
    <mergeCell ref="O9:O10"/>
    <mergeCell ref="O25:O26"/>
    <mergeCell ref="O27:O28"/>
    <mergeCell ref="O29:O30"/>
    <mergeCell ref="J13:J14"/>
    <mergeCell ref="K13:K14"/>
    <mergeCell ref="L13:L14"/>
    <mergeCell ref="J15:J16"/>
    <mergeCell ref="K15:K16"/>
    <mergeCell ref="L15:L16"/>
    <mergeCell ref="J17:J18"/>
    <mergeCell ref="K17:K18"/>
    <mergeCell ref="L17:L18"/>
    <mergeCell ref="F19:F20"/>
    <mergeCell ref="G19:G20"/>
    <mergeCell ref="H19:H20"/>
    <mergeCell ref="I19:I20"/>
    <mergeCell ref="J19:J20"/>
    <mergeCell ref="K19:K20"/>
    <mergeCell ref="R41:R42"/>
    <mergeCell ref="R43:R44"/>
    <mergeCell ref="R45:R46"/>
    <mergeCell ref="R31:R32"/>
    <mergeCell ref="R33:R34"/>
    <mergeCell ref="R35:R36"/>
    <mergeCell ref="R37:R38"/>
    <mergeCell ref="R29:R30"/>
    <mergeCell ref="R15:R16"/>
    <mergeCell ref="R17:R18"/>
    <mergeCell ref="R19:R20"/>
    <mergeCell ref="R21:R22"/>
    <mergeCell ref="R39:R40"/>
  </mergeCells>
  <phoneticPr fontId="0" type="noConversion"/>
  <conditionalFormatting sqref="O7:O46">
    <cfRule type="cellIs" dxfId="0" priority="1" stopIfTrue="1" operator="lessThanOrEqual">
      <formula>3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12"/>
  </sheetPr>
  <dimension ref="A1:AA33"/>
  <sheetViews>
    <sheetView showGridLines="0" workbookViewId="0"/>
  </sheetViews>
  <sheetFormatPr baseColWidth="10" defaultColWidth="8.83203125" defaultRowHeight="13" x14ac:dyDescent="0.15"/>
  <cols>
    <col min="1" max="1" width="3" customWidth="1"/>
    <col min="2" max="2" width="29.33203125" customWidth="1"/>
    <col min="3" max="3" width="8.5" bestFit="1" customWidth="1"/>
    <col min="4" max="6" width="10.6640625" customWidth="1"/>
    <col min="15" max="15" width="17.83203125" bestFit="1" customWidth="1"/>
    <col min="26" max="27" width="10.6640625" customWidth="1"/>
  </cols>
  <sheetData>
    <row r="1" spans="1:27" ht="14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4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4" x14ac:dyDescent="0.2">
      <c r="A5" s="26"/>
      <c r="B5" s="26"/>
      <c r="C5" s="26"/>
      <c r="D5" s="41" t="s">
        <v>64</v>
      </c>
      <c r="E5" s="41" t="s">
        <v>66</v>
      </c>
      <c r="F5" s="41" t="s">
        <v>65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4" x14ac:dyDescent="0.2">
      <c r="A6" s="26"/>
      <c r="B6" s="42" t="s">
        <v>16</v>
      </c>
      <c r="C6" s="41"/>
      <c r="D6" s="41" t="s">
        <v>71</v>
      </c>
      <c r="E6" s="41" t="s">
        <v>62</v>
      </c>
      <c r="F6" s="41" t="s">
        <v>63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7" customHeight="1" x14ac:dyDescent="0.2">
      <c r="A7" s="26"/>
      <c r="B7" s="43" t="s">
        <v>17</v>
      </c>
      <c r="C7" s="44" t="s">
        <v>18</v>
      </c>
      <c r="D7" s="44" t="s">
        <v>19</v>
      </c>
      <c r="E7" s="12" t="s">
        <v>70</v>
      </c>
      <c r="F7" s="45" t="s">
        <v>68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2" t="s">
        <v>20</v>
      </c>
      <c r="AA7" s="12" t="s">
        <v>19</v>
      </c>
    </row>
    <row r="8" spans="1:27" ht="27" customHeight="1" x14ac:dyDescent="0.2">
      <c r="A8" s="46">
        <v>1</v>
      </c>
      <c r="B8" s="47" t="str">
        <f>IF('Prioritization Matrix'!A7="","",'Prioritization Matrix'!A7)</f>
        <v>A</v>
      </c>
      <c r="C8" s="44" t="s">
        <v>21</v>
      </c>
      <c r="D8" s="48">
        <f>IF($B$8="","",VLOOKUP('Prioritization Matrix'!$P$7,$Z$8:$AA$10,2,FALSE))</f>
        <v>20</v>
      </c>
      <c r="E8" s="49" t="e">
        <f>IF('Prioritization Matrix'!$S$7="","",'Prioritization Matrix'!$S$7^5)</f>
        <v>#DIV/0!</v>
      </c>
      <c r="F8" s="48">
        <f>IF($B$8="","",VLOOKUP('Prioritization Matrix'!$Q$7,$Z$12:$AA$14,2,FALSE))</f>
        <v>50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76" t="s">
        <v>22</v>
      </c>
      <c r="W8" s="76"/>
      <c r="X8" s="76"/>
      <c r="Y8" s="77"/>
      <c r="Z8" s="50">
        <v>1</v>
      </c>
      <c r="AA8" s="50">
        <v>1</v>
      </c>
    </row>
    <row r="9" spans="1:27" ht="27" customHeight="1" x14ac:dyDescent="0.2">
      <c r="A9" s="46">
        <v>2</v>
      </c>
      <c r="B9" s="47" t="str">
        <f>IF('Prioritization Matrix'!A9="","",'Prioritization Matrix'!A9)</f>
        <v>B</v>
      </c>
      <c r="C9" s="44" t="s">
        <v>23</v>
      </c>
      <c r="D9" s="48">
        <f>IF($B$9="","",VLOOKUP('Prioritization Matrix'!$P$9,$Z$8:$AA$10,2,FALSE))</f>
        <v>20</v>
      </c>
      <c r="E9" s="49" t="e">
        <f>IF('Prioritization Matrix'!$S$9="","",'Prioritization Matrix'!$S$9^5)</f>
        <v>#DIV/0!</v>
      </c>
      <c r="F9" s="48">
        <f>IF($B$9="","",VLOOKUP('Prioritization Matrix'!$Q$9,$Z$12:$AA$14,2,FALSE))</f>
        <v>50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76" t="s">
        <v>56</v>
      </c>
      <c r="W9" s="76"/>
      <c r="X9" s="76"/>
      <c r="Y9" s="77"/>
      <c r="Z9" s="50">
        <v>3</v>
      </c>
      <c r="AA9" s="50">
        <v>20</v>
      </c>
    </row>
    <row r="10" spans="1:27" ht="27" customHeight="1" x14ac:dyDescent="0.2">
      <c r="A10" s="46">
        <v>3</v>
      </c>
      <c r="B10" s="47" t="str">
        <f>IF('Prioritization Matrix'!A11="","",'Prioritization Matrix'!A11)</f>
        <v>C</v>
      </c>
      <c r="C10" s="44" t="s">
        <v>24</v>
      </c>
      <c r="D10" s="48">
        <f>IF($B$10="","",VLOOKUP('Prioritization Matrix'!$P$11,$Z$8:$AA$10,2,FALSE))</f>
        <v>31</v>
      </c>
      <c r="E10" s="49" t="e">
        <f>IF('Prioritization Matrix'!$S$11="","",'Prioritization Matrix'!$S$11^5)</f>
        <v>#DIV/0!</v>
      </c>
      <c r="F10" s="48">
        <f>IF($B$10="","",VLOOKUP('Prioritization Matrix'!$Q$11,$Z$12:$AA$14,2,FALSE))</f>
        <v>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76" t="s">
        <v>57</v>
      </c>
      <c r="W10" s="76"/>
      <c r="X10" s="76"/>
      <c r="Y10" s="77"/>
      <c r="Z10" s="50">
        <v>9</v>
      </c>
      <c r="AA10" s="50">
        <v>31</v>
      </c>
    </row>
    <row r="11" spans="1:27" ht="27" customHeight="1" x14ac:dyDescent="0.2">
      <c r="A11" s="46">
        <v>4</v>
      </c>
      <c r="B11" s="47" t="str">
        <f>IF('Prioritization Matrix'!A13="","",'Prioritization Matrix'!A13)</f>
        <v>D</v>
      </c>
      <c r="C11" s="44" t="s">
        <v>25</v>
      </c>
      <c r="D11" s="48">
        <f>IF($B$11="","",VLOOKUP('Prioritization Matrix'!$P$13,$Z$8:$AA$10,2,FALSE))</f>
        <v>1</v>
      </c>
      <c r="E11" s="49" t="e">
        <f>IF('Prioritization Matrix'!$S$13="","",'Prioritization Matrix'!$S$13^5)</f>
        <v>#DIV/0!</v>
      </c>
      <c r="F11" s="48">
        <f>IF($B$11="","",VLOOKUP('Prioritization Matrix'!$Q$13,$Z$12:$AA$14,2,FALSE))</f>
        <v>20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51"/>
      <c r="Y11" s="51"/>
      <c r="Z11" s="12" t="s">
        <v>20</v>
      </c>
      <c r="AA11" s="52" t="s">
        <v>68</v>
      </c>
    </row>
    <row r="12" spans="1:27" ht="27" customHeight="1" x14ac:dyDescent="0.2">
      <c r="A12" s="46">
        <v>5</v>
      </c>
      <c r="B12" s="47" t="str">
        <f>IF('Prioritization Matrix'!A15="","",'Prioritization Matrix'!A15)</f>
        <v>E</v>
      </c>
      <c r="C12" s="44" t="s">
        <v>26</v>
      </c>
      <c r="D12" s="48">
        <f>IF($B$12="","",VLOOKUP('Prioritization Matrix'!$P$15,$Z$8:$AA$10,2,FALSE))</f>
        <v>31</v>
      </c>
      <c r="E12" s="49" t="e">
        <f>IF('Prioritization Matrix'!$S$15="","",'Prioritization Matrix'!$S$15^5)</f>
        <v>#DIV/0!</v>
      </c>
      <c r="F12" s="48">
        <f>IF($B$12="","",VLOOKUP('Prioritization Matrix'!$Q$15,$Z$12:$AA$14,2,FALSE))</f>
        <v>50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74" t="s">
        <v>58</v>
      </c>
      <c r="W12" s="74"/>
      <c r="X12" s="74"/>
      <c r="Y12" s="75"/>
      <c r="Z12" s="50">
        <v>1</v>
      </c>
      <c r="AA12" s="50">
        <v>5</v>
      </c>
    </row>
    <row r="13" spans="1:27" ht="27" customHeight="1" x14ac:dyDescent="0.2">
      <c r="A13" s="46">
        <v>6</v>
      </c>
      <c r="B13" s="47" t="str">
        <f>IF('Prioritization Matrix'!A17="","",'Prioritization Matrix'!A17)</f>
        <v>F</v>
      </c>
      <c r="C13" s="44" t="s">
        <v>27</v>
      </c>
      <c r="D13" s="48">
        <f>IF($B$13="","",VLOOKUP('Prioritization Matrix'!$P$17,$Z$8:$AA$10,2,FALSE))</f>
        <v>1</v>
      </c>
      <c r="E13" s="49" t="e">
        <f>IF('Prioritization Matrix'!$S$17="","",'Prioritization Matrix'!$S$17^5)</f>
        <v>#DIV/0!</v>
      </c>
      <c r="F13" s="48">
        <f>IF($B$13="","",VLOOKUP('Prioritization Matrix'!$Q$17,$Z$12:$AA$14,2,FALSE))</f>
        <v>20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74" t="s">
        <v>59</v>
      </c>
      <c r="W13" s="74"/>
      <c r="X13" s="74"/>
      <c r="Y13" s="75"/>
      <c r="Z13" s="50">
        <v>3</v>
      </c>
      <c r="AA13" s="50">
        <v>20</v>
      </c>
    </row>
    <row r="14" spans="1:27" ht="27" customHeight="1" x14ac:dyDescent="0.2">
      <c r="A14" s="46">
        <v>7</v>
      </c>
      <c r="B14" s="47" t="str">
        <f>IF('Prioritization Matrix'!A19="","",'Prioritization Matrix'!A19)</f>
        <v>G</v>
      </c>
      <c r="C14" s="44" t="s">
        <v>28</v>
      </c>
      <c r="D14" s="48">
        <f>IF($B$14="","",VLOOKUP('Prioritization Matrix'!$P$19,$Z$8:$AA$10,2,FALSE))</f>
        <v>31</v>
      </c>
      <c r="E14" s="49" t="e">
        <f>IF('Prioritization Matrix'!$S$19="","",'Prioritization Matrix'!$S$19^5)</f>
        <v>#DIV/0!</v>
      </c>
      <c r="F14" s="48">
        <f>IF($B$14="","",VLOOKUP('Prioritization Matrix'!$Q$19,$Z$12:$AA$14,2,FALSE))</f>
        <v>20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74" t="s">
        <v>60</v>
      </c>
      <c r="W14" s="74"/>
      <c r="X14" s="74"/>
      <c r="Y14" s="75"/>
      <c r="Z14" s="50">
        <v>9</v>
      </c>
      <c r="AA14" s="50">
        <v>50</v>
      </c>
    </row>
    <row r="15" spans="1:27" ht="27" customHeight="1" x14ac:dyDescent="0.2">
      <c r="A15" s="46">
        <v>8</v>
      </c>
      <c r="B15" s="47" t="str">
        <f>IF('Prioritization Matrix'!A21="","",'Prioritization Matrix'!A21)</f>
        <v>H</v>
      </c>
      <c r="C15" s="44" t="s">
        <v>29</v>
      </c>
      <c r="D15" s="48">
        <f>IF($B$15="","",VLOOKUP('Prioritization Matrix'!$P$21,$Z$8:$AA$10,2,FALSE))</f>
        <v>1</v>
      </c>
      <c r="E15" s="49" t="e">
        <f>IF('Prioritization Matrix'!$S$21="","",'Prioritization Matrix'!$S$21^5)</f>
        <v>#DIV/0!</v>
      </c>
      <c r="F15" s="48">
        <f>IF($B$15="","",VLOOKUP('Prioritization Matrix'!$Q$21,$Z$12:$AA$14,2,FALSE))</f>
        <v>20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53"/>
      <c r="W15" s="53"/>
      <c r="X15" s="26"/>
      <c r="Y15" s="26"/>
      <c r="Z15" s="26"/>
      <c r="AA15" s="26"/>
    </row>
    <row r="16" spans="1:27" ht="27" customHeight="1" x14ac:dyDescent="0.2">
      <c r="A16" s="46">
        <v>9</v>
      </c>
      <c r="B16" s="47" t="str">
        <f>IF('Prioritization Matrix'!A23="","",'Prioritization Matrix'!A23)</f>
        <v>I</v>
      </c>
      <c r="C16" s="44" t="s">
        <v>30</v>
      </c>
      <c r="D16" s="48">
        <f>IF($B$16="","",VLOOKUP('Prioritization Matrix'!$P$23,$Z$8:$AA$10,2,FALSE))</f>
        <v>31</v>
      </c>
      <c r="E16" s="49" t="e">
        <f>IF('Prioritization Matrix'!$S$23="","",'Prioritization Matrix'!$S$23^5)</f>
        <v>#DIV/0!</v>
      </c>
      <c r="F16" s="48">
        <f>IF($B$16="","",VLOOKUP('Prioritization Matrix'!$Q$23,$Z$12:$AA$14,2,FALSE))</f>
        <v>50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53"/>
      <c r="W16" s="53"/>
      <c r="X16" s="26"/>
      <c r="Y16" s="26"/>
      <c r="Z16" s="26"/>
      <c r="AA16" s="26"/>
    </row>
    <row r="17" spans="1:27" ht="27" customHeight="1" x14ac:dyDescent="0.2">
      <c r="A17" s="46">
        <v>10</v>
      </c>
      <c r="B17" s="47" t="str">
        <f>IF('Prioritization Matrix'!A25="","",'Prioritization Matrix'!A25)</f>
        <v>J</v>
      </c>
      <c r="C17" s="44" t="s">
        <v>31</v>
      </c>
      <c r="D17" s="48">
        <f>IF($B$17="","",VLOOKUP('Prioritization Matrix'!$P$25,$Z$8:$AA$10,2,FALSE))</f>
        <v>1</v>
      </c>
      <c r="E17" s="49" t="e">
        <f>IF('Prioritization Matrix'!$S$25="","",'Prioritization Matrix'!$S$25^5)</f>
        <v>#DIV/0!</v>
      </c>
      <c r="F17" s="48">
        <f>IF($B$17="","",VLOOKUP('Prioritization Matrix'!$Q$25,$Z$12:$AA$14,2,FALSE))</f>
        <v>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7" customHeight="1" x14ac:dyDescent="0.2">
      <c r="A18" s="46">
        <v>11</v>
      </c>
      <c r="B18" s="47" t="str">
        <f>IF('Prioritization Matrix'!A27="","",'Prioritization Matrix'!A27)</f>
        <v>K</v>
      </c>
      <c r="C18" s="44" t="s">
        <v>32</v>
      </c>
      <c r="D18" s="48">
        <f>IF($B$18="","",VLOOKUP('Prioritization Matrix'!$P$27,$Z$8:$AA$10,2,FALSE))</f>
        <v>20</v>
      </c>
      <c r="E18" s="49" t="e">
        <f>IF('Prioritization Matrix'!$S$27="","",'Prioritization Matrix'!$S$27^5)</f>
        <v>#DIV/0!</v>
      </c>
      <c r="F18" s="48">
        <f>IF($B$18="","",VLOOKUP('Prioritization Matrix'!$Q$27,$Z$12:$AA$14,2,FALSE))</f>
        <v>50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7" customHeight="1" x14ac:dyDescent="0.2">
      <c r="A19" s="46">
        <v>12</v>
      </c>
      <c r="B19" s="47" t="str">
        <f>IF('Prioritization Matrix'!A29="","",'Prioritization Matrix'!A29)</f>
        <v>L</v>
      </c>
      <c r="C19" s="44" t="s">
        <v>33</v>
      </c>
      <c r="D19" s="48">
        <f>IF($B$19="","",VLOOKUP('Prioritization Matrix'!$P$29,$Z$8:$AA$10,2,FALSE))</f>
        <v>31</v>
      </c>
      <c r="E19" s="49" t="e">
        <f>IF('Prioritization Matrix'!$S$29="","",'Prioritization Matrix'!$S$29^5)</f>
        <v>#DIV/0!</v>
      </c>
      <c r="F19" s="48">
        <f>IF($B$19="","",VLOOKUP('Prioritization Matrix'!$Q$29,$Z$12:$AA$14,2,FALSE))</f>
        <v>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7" customHeight="1" x14ac:dyDescent="0.2">
      <c r="A20" s="46">
        <v>13</v>
      </c>
      <c r="B20" s="47" t="str">
        <f>IF('Prioritization Matrix'!A31="","",'Prioritization Matrix'!A31)</f>
        <v>M</v>
      </c>
      <c r="C20" s="44" t="s">
        <v>34</v>
      </c>
      <c r="D20" s="48">
        <f>IF($B$20="","",VLOOKUP('Prioritization Matrix'!$P$31,$Z$8:$AA$10,2,FALSE))</f>
        <v>1</v>
      </c>
      <c r="E20" s="49" t="e">
        <f>IF('Prioritization Matrix'!$S$31="","",'Prioritization Matrix'!$S$31^5)</f>
        <v>#DIV/0!</v>
      </c>
      <c r="F20" s="48">
        <f>IF($B$20="","",VLOOKUP('Prioritization Matrix'!$Q$31,$Z$12:$AA$14,2,FALSE))</f>
        <v>50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7" customHeight="1" x14ac:dyDescent="0.2">
      <c r="A21" s="46">
        <v>14</v>
      </c>
      <c r="B21" s="47" t="str">
        <f>IF('Prioritization Matrix'!A33="","",'Prioritization Matrix'!A33)</f>
        <v>N</v>
      </c>
      <c r="C21" s="44" t="s">
        <v>35</v>
      </c>
      <c r="D21" s="48">
        <f>IF($B$21="","",VLOOKUP('Prioritization Matrix'!$P$33,$Z$8:$AA$10,2,FALSE))</f>
        <v>31</v>
      </c>
      <c r="E21" s="49" t="e">
        <f>IF('Prioritization Matrix'!$S$33="","",'Prioritization Matrix'!$S$33^5)</f>
        <v>#DIV/0!</v>
      </c>
      <c r="F21" s="48">
        <f>IF($B$21="","",VLOOKUP('Prioritization Matrix'!$Q$33,$Z$12:$AA$14,2,FALSE))</f>
        <v>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7" customHeight="1" x14ac:dyDescent="0.2">
      <c r="A22" s="46">
        <v>15</v>
      </c>
      <c r="B22" s="47" t="str">
        <f>IF('Prioritization Matrix'!A35="","",'Prioritization Matrix'!A35)</f>
        <v>O</v>
      </c>
      <c r="C22" s="44" t="s">
        <v>36</v>
      </c>
      <c r="D22" s="48">
        <f>IF($B$22="","",VLOOKUP('Prioritization Matrix'!$P$35,$Z$8:$AA$10,2,FALSE))</f>
        <v>1</v>
      </c>
      <c r="E22" s="49" t="e">
        <f>IF('Prioritization Matrix'!$S$35="","",'Prioritization Matrix'!$S$35^5)</f>
        <v>#DIV/0!</v>
      </c>
      <c r="F22" s="48">
        <f>IF($B$22="","",VLOOKUP('Prioritization Matrix'!$Q$35,$Z$12:$AA$14,2,FALSE))</f>
        <v>5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7" customHeight="1" x14ac:dyDescent="0.2">
      <c r="A23" s="46">
        <v>16</v>
      </c>
      <c r="B23" s="47" t="str">
        <f>IF('Prioritization Matrix'!A37="","",'Prioritization Matrix'!A37)</f>
        <v>P</v>
      </c>
      <c r="C23" s="44" t="s">
        <v>37</v>
      </c>
      <c r="D23" s="48">
        <f>IF($B$23="","",VLOOKUP('Prioritization Matrix'!$P$37,$Z$8:$AA$10,2,FALSE))</f>
        <v>1</v>
      </c>
      <c r="E23" s="49" t="e">
        <f>IF('Prioritization Matrix'!$S$37="","",'Prioritization Matrix'!$S$37^5)</f>
        <v>#DIV/0!</v>
      </c>
      <c r="F23" s="48">
        <f>IF($B$23="","",VLOOKUP('Prioritization Matrix'!$Q$37,$Z$12:$AA$14,2,FALSE))</f>
        <v>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7" customHeight="1" x14ac:dyDescent="0.2">
      <c r="A24" s="46">
        <v>17</v>
      </c>
      <c r="B24" s="47" t="str">
        <f>IF('Prioritization Matrix'!A39="","",'Prioritization Matrix'!A39)</f>
        <v>Q</v>
      </c>
      <c r="C24" s="44" t="s">
        <v>38</v>
      </c>
      <c r="D24" s="48">
        <f>IF($B$24="","",VLOOKUP('Prioritization Matrix'!$P$39,$Z$8:$AA$10,2,FALSE))</f>
        <v>20</v>
      </c>
      <c r="E24" s="49" t="e">
        <f>IF('Prioritization Matrix'!$S$39="","",'Prioritization Matrix'!$S$39^5)</f>
        <v>#DIV/0!</v>
      </c>
      <c r="F24" s="48">
        <f>IF($B$24="","",VLOOKUP('Prioritization Matrix'!$Q$39,$Z$12:$AA$14,2,FALSE))</f>
        <v>20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7" customHeight="1" x14ac:dyDescent="0.2">
      <c r="A25" s="46">
        <v>18</v>
      </c>
      <c r="B25" s="47" t="str">
        <f>IF('Prioritization Matrix'!A41="","",'Prioritization Matrix'!A41)</f>
        <v>R</v>
      </c>
      <c r="C25" s="44" t="s">
        <v>39</v>
      </c>
      <c r="D25" s="48">
        <f>IF($B$25="","",VLOOKUP('Prioritization Matrix'!$P$41,$Z$8:$AA$10,2,FALSE))</f>
        <v>1</v>
      </c>
      <c r="E25" s="49" t="e">
        <f>IF('Prioritization Matrix'!$S$41="","",'Prioritization Matrix'!$S$41^5)</f>
        <v>#DIV/0!</v>
      </c>
      <c r="F25" s="48">
        <f>IF($B$25="","",VLOOKUP('Prioritization Matrix'!$Q$41,$Z$12:$AA$14,2,FALSE))</f>
        <v>20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7" customHeight="1" x14ac:dyDescent="0.2">
      <c r="A26" s="46">
        <v>19</v>
      </c>
      <c r="B26" s="47" t="str">
        <f>IF('Prioritization Matrix'!A43="","",'Prioritization Matrix'!A43)</f>
        <v>S</v>
      </c>
      <c r="C26" s="44" t="s">
        <v>40</v>
      </c>
      <c r="D26" s="48">
        <f>IF($B$26="","",VLOOKUP('Prioritization Matrix'!$P$43,$Z$8:$AA$10,2,FALSE))</f>
        <v>31</v>
      </c>
      <c r="E26" s="49" t="e">
        <f>IF('Prioritization Matrix'!$S$43="","",'Prioritization Matrix'!$S$43^5)</f>
        <v>#DIV/0!</v>
      </c>
      <c r="F26" s="48">
        <f>IF($B$26="","",VLOOKUP('Prioritization Matrix'!$Q$43,$Z$12:$AA$14,2,FALSE))</f>
        <v>20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7" customHeight="1" x14ac:dyDescent="0.2">
      <c r="A27" s="46">
        <v>20</v>
      </c>
      <c r="B27" s="47" t="str">
        <f>IF('Prioritization Matrix'!A45="","",'Prioritization Matrix'!A45)</f>
        <v>T</v>
      </c>
      <c r="C27" s="44" t="s">
        <v>41</v>
      </c>
      <c r="D27" s="48">
        <f>IF($B$27="","",VLOOKUP('Prioritization Matrix'!$P$45,$Z$8:$AA$10,2,FALSE))</f>
        <v>20</v>
      </c>
      <c r="E27" s="49" t="e">
        <f>IF('Prioritization Matrix'!$S$45="","",'Prioritization Matrix'!$S$45^5)</f>
        <v>#DIV/0!</v>
      </c>
      <c r="F27" s="48">
        <f>IF($B$27="","",VLOOKUP('Prioritization Matrix'!$Q$45,$Z$12:$AA$14,2,FALSE))</f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4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4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4" x14ac:dyDescent="0.2">
      <c r="A30" s="26"/>
      <c r="B30" s="26"/>
      <c r="C30" s="26"/>
      <c r="D30" s="26"/>
      <c r="E30" s="26"/>
      <c r="F30" s="23" t="s">
        <v>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4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4" x14ac:dyDescent="0.2">
      <c r="A32" s="26"/>
      <c r="B32" s="26"/>
      <c r="C32" s="26"/>
      <c r="D32" s="26" t="s">
        <v>61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4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</sheetData>
  <mergeCells count="6">
    <mergeCell ref="V14:Y14"/>
    <mergeCell ref="V13:Y13"/>
    <mergeCell ref="V12:Y12"/>
    <mergeCell ref="V8:Y8"/>
    <mergeCell ref="V9:Y9"/>
    <mergeCell ref="V10:Y10"/>
  </mergeCells>
  <phoneticPr fontId="5" type="noConversion"/>
  <pageMargins left="0.75" right="0.75" top="1" bottom="1" header="0.5" footer="0.5"/>
  <pageSetup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Criteria Ranking</vt:lpstr>
      <vt:lpstr>Prioritization Matrix</vt:lpstr>
      <vt:lpstr>Priority Bubble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Selection Matrix</dc:title>
  <dc:subject>Priortization Matrix</dc:subject>
  <dc:creator>Beemster and Wood</dc:creator>
  <cp:lastModifiedBy>Microsoft Office User</cp:lastModifiedBy>
  <cp:lastPrinted>2000-06-13T20:54:10Z</cp:lastPrinted>
  <dcterms:created xsi:type="dcterms:W3CDTF">1996-10-14T23:33:28Z</dcterms:created>
  <dcterms:modified xsi:type="dcterms:W3CDTF">2017-03-29T14:29:11Z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1042275697</vt:i4>
  </property>
  <property fmtid="{D5CDD505-2E9C-101B-9397-08002B2CF9AE}" pid="3" name="_EmailSubject">
    <vt:lpwstr>Modified Prioritization Matrix w Chart.xls</vt:lpwstr>
  </property>
  <property fmtid="{D5CDD505-2E9C-101B-9397-08002B2CF9AE}" pid="4" name="_AuthorEmail">
    <vt:lpwstr>Don.Wood@bmgi.com</vt:lpwstr>
  </property>
  <property fmtid="{D5CDD505-2E9C-101B-9397-08002B2CF9AE}" pid="5" name="_AuthorEmailDisplayName">
    <vt:lpwstr>Donald Wood</vt:lpwstr>
  </property>
  <property fmtid="{D5CDD505-2E9C-101B-9397-08002B2CF9AE}" pid="6" name="_PreviousAdHocReviewCycleID">
    <vt:i4>-598094263</vt:i4>
  </property>
  <property fmtid="{D5CDD505-2E9C-101B-9397-08002B2CF9AE}" pid="7" name="_ReviewingToolsShownOnce">
    <vt:lpwstr/>
  </property>
</Properties>
</file>